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05" windowWidth="23970" windowHeight="5250" activeTab="5"/>
  </bookViews>
  <sheets>
    <sheet name=" " sheetId="1" r:id="rId1"/>
    <sheet name="Contactgegevens" sheetId="2" r:id="rId2"/>
    <sheet name="Tarievenvoorstel" sheetId="3" r:id="rId3"/>
    <sheet name="Toelichting" sheetId="4" r:id="rId4"/>
    <sheet name="Richtlijnen Controle Tarieven" sheetId="5" r:id="rId5"/>
    <sheet name="Opgave vermogenskosten PAV" sheetId="6" r:id="rId6"/>
  </sheets>
  <externalReferences>
    <externalReference r:id="rId9"/>
  </externalReferences>
  <definedNames>
    <definedName name="_xlnm.Print_Area" localSheetId="3">'Toelichting'!$A$1:$F$86</definedName>
    <definedName name="AS2DocOpenMode" hidden="1">"AS2DocumentEdit"</definedName>
    <definedName name="code" localSheetId="4">'[1]Contactgegevens'!$D$9</definedName>
    <definedName name="VerbruikstarRC" localSheetId="4">'[1]Tarievenvoorstel'!#REF!</definedName>
    <definedName name="wacc_exc_tax" localSheetId="3">#REF!</definedName>
  </definedNames>
  <calcPr fullCalcOnLoad="1"/>
</workbook>
</file>

<file path=xl/sharedStrings.xml><?xml version="1.0" encoding="utf-8"?>
<sst xmlns="http://schemas.openxmlformats.org/spreadsheetml/2006/main" count="360" uniqueCount="184">
  <si>
    <t>Naam bedrijf</t>
  </si>
  <si>
    <t>Adres</t>
  </si>
  <si>
    <t>Postcode</t>
  </si>
  <si>
    <t>Plaats</t>
  </si>
  <si>
    <t>Contactpersoon</t>
  </si>
  <si>
    <t>Telefoonnummer</t>
  </si>
  <si>
    <t>E-mailadres</t>
  </si>
  <si>
    <t>Postbus 16326</t>
  </si>
  <si>
    <t>2500 BH  Den Haag</t>
  </si>
  <si>
    <t>Code bedrijf</t>
  </si>
  <si>
    <t>TARIEVENMANDJE</t>
  </si>
  <si>
    <t>Legenda</t>
  </si>
  <si>
    <t>TOELICHTING</t>
  </si>
  <si>
    <t>CONTROLE</t>
  </si>
  <si>
    <t>OVERIGE OPMERKINGEN</t>
  </si>
  <si>
    <t>EUR</t>
  </si>
  <si>
    <t>BEOORDELING OMZET</t>
  </si>
  <si>
    <t>Eenheid</t>
  </si>
  <si>
    <t>Tarief</t>
  </si>
  <si>
    <t>Vastrecht per jaar</t>
  </si>
  <si>
    <t>EUR/jaar</t>
  </si>
  <si>
    <t>CONTACTGEGEVENS</t>
  </si>
  <si>
    <t>Capaciteits-afhankelijk tarief per eenheid rekencapaciteit per jaar</t>
  </si>
  <si>
    <r>
      <t>EUR/jaar/m</t>
    </r>
    <r>
      <rPr>
        <vertAlign val="superscript"/>
        <sz val="10"/>
        <rFont val="Arial"/>
        <family val="2"/>
      </rPr>
      <t>3</t>
    </r>
    <r>
      <rPr>
        <sz val="10"/>
        <rFont val="Arial"/>
        <family val="2"/>
      </rPr>
      <t>/uur</t>
    </r>
  </si>
  <si>
    <t>TRANSPORTTARIEVEN GAS</t>
  </si>
  <si>
    <t>Telefoonnummer: 070 - 330 3330</t>
  </si>
  <si>
    <t>Telefaxnummer: 070 - 330 3370</t>
  </si>
  <si>
    <t>Capaciteits-afhankelijk tarief per eenheid gecontracteerde capaciteit per jaar</t>
  </si>
  <si>
    <t>Capaciteits-afhankelijk tarief per eenheid gecontracteerde capaciteit per jaar: Hoge druk</t>
  </si>
  <si>
    <t>Capaciteits-afhankelijk tarief per eenheid gecontracteerde capaciteit per jaar: Lage druk</t>
  </si>
  <si>
    <t>Controle Totale Inkomsten in Tarievenvoorstel</t>
  </si>
  <si>
    <t>Richtlijnen Controle Tarieven</t>
  </si>
  <si>
    <t>Nr.</t>
  </si>
  <si>
    <t>Onderwerp</t>
  </si>
  <si>
    <t>Ja / Nee</t>
  </si>
  <si>
    <t>Toelichting</t>
  </si>
  <si>
    <r>
      <t>Extra hoge druk (</t>
    </r>
    <r>
      <rPr>
        <b/>
        <sz val="10"/>
        <color indexed="9"/>
        <rFont val="Arial"/>
        <family val="0"/>
      </rPr>
      <t>≥</t>
    </r>
    <r>
      <rPr>
        <b/>
        <sz val="10"/>
        <color indexed="9"/>
        <rFont val="Arial"/>
        <family val="2"/>
      </rPr>
      <t xml:space="preserve"> 16 bar)</t>
    </r>
  </si>
  <si>
    <t>Kleinverbruikers</t>
  </si>
  <si>
    <t>Profielgrootverbruikersverbruikers</t>
  </si>
  <si>
    <t>Telemetriegrootverbruikers (&lt; 16 bar)</t>
  </si>
  <si>
    <t>Hilbert Klok</t>
  </si>
  <si>
    <t>070 - 330 3311</t>
  </si>
  <si>
    <t>LD 0-10 m3/h</t>
  </si>
  <si>
    <t>LD 10-16 m3/h</t>
  </si>
  <si>
    <t>LD 16-25 m3/h</t>
  </si>
  <si>
    <t xml:space="preserve">LD 25-40 m3/h </t>
  </si>
  <si>
    <t xml:space="preserve">LD 40-65 m3/h </t>
  </si>
  <si>
    <t xml:space="preserve">LD 65-100 m3/h </t>
  </si>
  <si>
    <t>LD 100-160 m3/h</t>
  </si>
  <si>
    <t xml:space="preserve">LD 160-250 m3/h </t>
  </si>
  <si>
    <t xml:space="preserve">LD 250-400 m3/h </t>
  </si>
  <si>
    <t xml:space="preserve">LD 400-650 m3/h </t>
  </si>
  <si>
    <t xml:space="preserve">LD 650-1000 m3/h </t>
  </si>
  <si>
    <t xml:space="preserve">LD 1000-1600 m3/h </t>
  </si>
  <si>
    <t xml:space="preserve">LD 1600-2500 m3/h </t>
  </si>
  <si>
    <t>LD &gt;2500 m3/h</t>
  </si>
  <si>
    <t>HD 0-10 m3/h</t>
  </si>
  <si>
    <t>HD 10-16 m3/h</t>
  </si>
  <si>
    <t>HD 16-25 m3/h</t>
  </si>
  <si>
    <t>HD 25-40 m3/h</t>
  </si>
  <si>
    <t>HD 40-65 m3/h</t>
  </si>
  <si>
    <t>HD 65-100 m3/h</t>
  </si>
  <si>
    <t>HD 100-160 m3/h</t>
  </si>
  <si>
    <t>HD 160-250 m3/h</t>
  </si>
  <si>
    <t xml:space="preserve">HD 250-400 m3/h </t>
  </si>
  <si>
    <t xml:space="preserve">HD 400-650 m3/h </t>
  </si>
  <si>
    <t xml:space="preserve">HD 650-1000 m3/h </t>
  </si>
  <si>
    <t xml:space="preserve">HD 1000-1600 m3/h </t>
  </si>
  <si>
    <t xml:space="preserve">HD 1600-2500 m3/h </t>
  </si>
  <si>
    <t>HD &gt;2500 m3/h</t>
  </si>
  <si>
    <t>EHD 0-40 m3/h</t>
  </si>
  <si>
    <t>EHD &gt;40 m3/h</t>
  </si>
  <si>
    <t>EUR/m</t>
  </si>
  <si>
    <t>Meerlengtevergoeding ( &gt;25 meter)</t>
  </si>
  <si>
    <t>Rekenvolumes (#)</t>
  </si>
  <si>
    <t>Transportdienst</t>
  </si>
  <si>
    <t>Aansluitdienst</t>
  </si>
  <si>
    <r>
      <t xml:space="preserve">EAV vanaf 40 m3/h (betreft alleen het </t>
    </r>
    <r>
      <rPr>
        <b/>
        <u val="single"/>
        <sz val="10"/>
        <color indexed="9"/>
        <rFont val="Arial"/>
        <family val="2"/>
      </rPr>
      <t>aansluitpunt</t>
    </r>
    <r>
      <rPr>
        <b/>
        <sz val="10"/>
        <color indexed="9"/>
        <rFont val="Arial"/>
        <family val="2"/>
      </rPr>
      <t>)</t>
    </r>
  </si>
  <si>
    <r>
      <t xml:space="preserve">PAV vanaf 40 m3/h (betreft alleen het </t>
    </r>
    <r>
      <rPr>
        <b/>
        <u val="single"/>
        <sz val="10"/>
        <color indexed="9"/>
        <rFont val="Arial"/>
        <family val="2"/>
      </rPr>
      <t>aansluitpunt</t>
    </r>
    <r>
      <rPr>
        <b/>
        <sz val="10"/>
        <color indexed="9"/>
        <rFont val="Arial"/>
        <family val="2"/>
      </rPr>
      <t>)</t>
    </r>
  </si>
  <si>
    <t>EHD:  ≥ 16 bar</t>
  </si>
  <si>
    <t>HD:    ≥ 200 mbar en &lt; 16 bar</t>
  </si>
  <si>
    <t>LD:    &lt; 200 mbar</t>
  </si>
  <si>
    <t>Meerlengtevergoeding</t>
  </si>
  <si>
    <t>AANSLUITDIENST</t>
  </si>
  <si>
    <t>TRANSPORTDIENST</t>
  </si>
  <si>
    <t>Eénmalige aansluitvergoeding</t>
  </si>
  <si>
    <t>Periodieke aansluitvergoeding</t>
  </si>
  <si>
    <t>KLEINVERBRUIK</t>
  </si>
  <si>
    <t>PROFIELGROOTVERBRUIK</t>
  </si>
  <si>
    <t>TELEMETRIEGROOTVERBRUIK</t>
  </si>
  <si>
    <t>EXTRA HOGE DRUK (≥ 16 bar)</t>
  </si>
  <si>
    <t>Capaciteits-afhankelijk tarief</t>
  </si>
  <si>
    <t>Vastrecht</t>
  </si>
  <si>
    <t xml:space="preserve">Is het gebruikte aantal decimalen voor vastrechttarieven twee, voor capaciteitstarieven maximaal vier en voor aansluittarieven maximaal twee? </t>
  </si>
  <si>
    <r>
      <t xml:space="preserve">EAV t/m 40 m3/h (betreft de </t>
    </r>
    <r>
      <rPr>
        <b/>
        <u val="single"/>
        <sz val="10"/>
        <color indexed="9"/>
        <rFont val="Arial"/>
        <family val="2"/>
      </rPr>
      <t>gehele aansluiting</t>
    </r>
    <r>
      <rPr>
        <b/>
        <sz val="10"/>
        <color indexed="9"/>
        <rFont val="Arial"/>
        <family val="2"/>
      </rPr>
      <t xml:space="preserve">) </t>
    </r>
  </si>
  <si>
    <r>
      <t xml:space="preserve">PAV t/m 40 m3/h (betreft de </t>
    </r>
    <r>
      <rPr>
        <b/>
        <u val="single"/>
        <sz val="10"/>
        <color indexed="9"/>
        <rFont val="Arial"/>
        <family val="2"/>
      </rPr>
      <t>gehele aansluiting</t>
    </r>
    <r>
      <rPr>
        <b/>
        <sz val="10"/>
        <color indexed="9"/>
        <rFont val="Arial"/>
        <family val="2"/>
      </rPr>
      <t xml:space="preserve">) </t>
    </r>
  </si>
  <si>
    <t>Invuldatum:</t>
  </si>
  <si>
    <t>Energiekamer NMa</t>
  </si>
  <si>
    <t>Is het vastrecht kleinverbruik gelijk aan het uniforme vastrecht van EUR 18? Zo nee, waarom niet?</t>
  </si>
  <si>
    <t>Opgave vermogenskosten PAV</t>
  </si>
  <si>
    <t>1.</t>
  </si>
  <si>
    <t>3.</t>
  </si>
  <si>
    <t>Licht toe op welke wijze dit percentage is bepaald.</t>
  </si>
  <si>
    <t>Omzet Transportdienst</t>
  </si>
  <si>
    <t>Omzet Aansluitdienst</t>
  </si>
  <si>
    <t>NB1</t>
  </si>
  <si>
    <t>NB2</t>
  </si>
  <si>
    <t>4.</t>
  </si>
  <si>
    <t>Geef aan op welke wijze, of met behulp van welke verhouding, u de vermogenskosten heeft verschoven van de PAV tarieven naar de EAV tarieven.</t>
  </si>
  <si>
    <t>Legenda celkleuren</t>
  </si>
  <si>
    <t>Brondata</t>
  </si>
  <si>
    <t>Berekende waarde</t>
  </si>
  <si>
    <t>Waarde die zonder berekening wordt overgenomen uit een andere cel</t>
  </si>
  <si>
    <t>Berekende of overgenomen waarde en tevens resultaat</t>
  </si>
  <si>
    <t>Capaciteits-afhankelijk tarief per eenheid gecontracteerde capaciteit per jaar: Standaard</t>
  </si>
  <si>
    <t>€, pp 2010</t>
  </si>
  <si>
    <t>Welk deel van de GAW (ultimo 2010) van de gasaansluitdienst bestaat uit netto-investeringen als gevolg van het niet volledig in rekening brengen van de kosten van de aanleg van nieuwe aansluitingen?</t>
  </si>
  <si>
    <t>Geef tevens aan op welke wijze, of met behulp van welke verhouding, u de vermogenskosten heeft verdeeld tussen de verschillende EAV categorieën.</t>
  </si>
  <si>
    <t>Informatieverzoek tarievenmandje transporttarieven gas 2013</t>
  </si>
  <si>
    <t>TARIEVENVOORSTEL 2013 EN CONTROLE</t>
  </si>
  <si>
    <t>EUR, pp 2013</t>
  </si>
  <si>
    <t>Bron: TI-berekening 2013 Gas</t>
  </si>
  <si>
    <t>Omzet 2013 voor de aansluitdienst t/m 40m3/h (gehele aansluiting)</t>
  </si>
  <si>
    <t>Omzet 2013 voor de aansluitdienst vanaf 40m3/h (alleen aansluitpunt)</t>
  </si>
  <si>
    <t>Omzet tarievenvoorstel 2013</t>
  </si>
  <si>
    <t>PAV</t>
  </si>
  <si>
    <t>* bron: TI-berekening 2013 Gas</t>
  </si>
  <si>
    <t>Verwachte mutatie tarieven Telemetrie en EHD</t>
  </si>
  <si>
    <t>2a.</t>
  </si>
  <si>
    <t>2b.</t>
  </si>
  <si>
    <t>GAW Ultimo 2010 (Naam RNB)</t>
  </si>
  <si>
    <t>Verwachte mutatie aansluitdienst totaal</t>
  </si>
  <si>
    <t>Verwachte mutatie TI aansluitdienst</t>
  </si>
  <si>
    <t>Verwachte tariefmutatie Transportdienst</t>
  </si>
  <si>
    <t>Verwachte tariefmutatie Aansluitdienst</t>
  </si>
  <si>
    <t>Verwachte tariefmutatie Aansluitdienst verdeeld over:</t>
  </si>
  <si>
    <t>* somproduct tarieven en rekenvolumes 2012</t>
  </si>
  <si>
    <t>* Bron: TI berekening 2013 Gas</t>
  </si>
  <si>
    <t>€, pp 2013</t>
  </si>
  <si>
    <t>Is het bedrag "Totale Inkomsten 2013 inclusief correcties" in het tabblad Tarievenvoorstel ongewijzigd? Zo nee, waarom niet?</t>
  </si>
  <si>
    <t>E-mailadres: helpdeskcodata@nma.nl</t>
  </si>
  <si>
    <t>Zijn de rekenvolumes per tariefdrager gelijk aan de door de Energiekamer NMa ingevulde rekenvolumes?</t>
  </si>
  <si>
    <t>Is er in de categorie telemetriegrootverbruikers een keuze gemaakt tussen een ongedifferentieerd capaciteitstarief of op druk gebaseerde capaciteitstarieven? Zo nee, waarom niet?</t>
  </si>
  <si>
    <t>Wijkt de verdeling van de inkomsten over de transportdienst en de aansluitdienst in het tarievenvoorstel meer dan 1 procentpunt af van de verdeling volgens de richtbedragen zoals opgenomen in de spreadsheet TI-berekeningen Gas 2013? Zo ja, waarom?</t>
  </si>
  <si>
    <t>Zijn in het tarievenvoorstel alle decimalen van alle tarieven zichtbaar?</t>
  </si>
  <si>
    <t>OPGAVE VERMOGENSKOSTEN PAV</t>
  </si>
  <si>
    <t>Verwachte mutatie niet-vastrecht KV en PGV tarieven</t>
  </si>
  <si>
    <t>Omzet 2013 voor de transportdienst categorie kleinverbruikers</t>
  </si>
  <si>
    <t>Omzet 2013 voor de transportdienst categorie profielgrootverbruikers</t>
  </si>
  <si>
    <t>Omzet 2013 voor de transportdienst categorie telemetriegrootverbruikers (&lt;16 bar)</t>
  </si>
  <si>
    <t>Omzet 2013 voor de transportdienst extra hoge druk (≥16 bar)</t>
  </si>
  <si>
    <t>2c.</t>
  </si>
  <si>
    <t>Welk bedrag aan vermogenskosten is verschoven in het tarievenvoorstel 2013?</t>
  </si>
  <si>
    <t>* zie Tabblad Opgave vermogenskosten PAV</t>
  </si>
  <si>
    <t>Licht toe hoe u  dit bedrag heeft berekend ten opzichte van het totale bedrag aan vermogenskosten dat dient te worden verschoven. Geef daarbij aan welke delen daarvan in de tarieven van 2011, 2012 en het tarievenvoorstel 2013 zijn verwerkt.</t>
  </si>
  <si>
    <t>Wijken de afzonderlijke transportdiensttarieven meer af dan 4 procentpunt t.o.v. het tarief van vorig jaar inclusief de verwachte tariefmutaties?</t>
  </si>
  <si>
    <t>Wijken de afzonderlijke aansluitdiensttarieven meer af dan 4 procentpunt t.o.v. het tarief van vorig jaar inclusief de verwachte tariefmutaties?</t>
  </si>
  <si>
    <t>Is de toelichting in tabblad Opgave vermogenskosten PAV anders dan de toelichting gegeven bij het tarievenvoorstel 2012? Zo ja, geef aan waarom.</t>
  </si>
  <si>
    <t>EAV en Meerlengte</t>
  </si>
  <si>
    <t/>
  </si>
  <si>
    <t>De Energiekamer NMa houdt zich het recht om de tarieven ook op andere punten te toetsen dan de punten die op dit werkblad zijn opgenoemd.</t>
  </si>
  <si>
    <t>* somproduct vastgestelde tarieven 2012 en rekenvolumes 2012</t>
  </si>
  <si>
    <t>Verschoven vermogenskosten van PAV naar EAV en Meerlengte, € pp 2013</t>
  </si>
  <si>
    <t>Verdeling TI Aansluitdienst 2012 (op basis vastgestelde tarieven), € pp 2012</t>
  </si>
  <si>
    <t>Verdeling richtbedrag aansluitdienst 2013 (op basis verdeling 2012), € pp 2013</t>
  </si>
  <si>
    <t>TI Aansluitdienst 2012 (incl. correcties), € pp 2012</t>
  </si>
  <si>
    <t>Richtbedrag TI Aansluitdienst 2013 (incl. correcties), € pp 2013</t>
  </si>
  <si>
    <t>TI Transport 2012 (incl. correcties), € pp 2012</t>
  </si>
  <si>
    <t>TI Transportdienst 2012 zonder vastrecht KV en PGV, € pp 2012</t>
  </si>
  <si>
    <t>Richtbedrag TI Transportdienst 2013 (incl. correcties), € pp 2013</t>
  </si>
  <si>
    <t>Richtbedrag TI Transport 2013 zonder vastrecht KV en PGV, € pp 2013</t>
  </si>
  <si>
    <t>Vastrecht Kleinverbruik (KV) en Profielgrootverbruik (PGV), € pp 2013</t>
  </si>
  <si>
    <t>* Vastrecht Kleinverbruik en Profielgrootverbruik zijn gelijk aan 2012.</t>
  </si>
  <si>
    <t>*alleen vastrecht Kleinverbruik en Profielgrootverbruik blijven gelijk.</t>
  </si>
  <si>
    <t>Enexis B.V.</t>
  </si>
  <si>
    <t>Totale Inkomsten 2013 inclusief correcties Enexis</t>
  </si>
  <si>
    <t>Totale Inkomsten 2013 inclusief correcties Intergas</t>
  </si>
  <si>
    <t>Totale Inkomsten 2013 inclusief correcties gezamenlijk Enexis en Intergas</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</si>
  <si>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Energiekamer NMa.</t>
  </si>
  <si>
    <t>ja</t>
  </si>
  <si>
    <t>nee</t>
  </si>
  <si>
    <t>Aanname: vanaf 2000 zijn bijdragen op aansluitingen kostendekkend. De GAW tot 2000 bestaat uit een gedeelte Vervanging/Sanering en een gedeelte nieuwe aansluitingen. De schatting hiervoor is 50/50. Bronbestand is de Start-GAW bepaling van de Energiekamer</t>
  </si>
  <si>
    <t>50% van de vermogenskosten betrekking hebbende op de investeringen van voor 2000 dien te worden verschoven van de PAV naar de EAV-tarieven. 
De helft van dit bedrag is in de tarieven 2012 verrekend en nu voor 2013 het restant.</t>
  </si>
  <si>
    <t>De capex is verdeeld over de categorieen op basis van de omzet 2012</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</si>
</sst>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fl&quot;\ * #,##0.00_);_(&quot;fl&quot;\ * \(#,##0.00\);_(&quot;fl&quot;\ * &quot;-&quot;??_);_(@_)"/>
    <numFmt numFmtId="174" formatCode="#,##0.0"/>
    <numFmt numFmtId="175" formatCode="_-* #,##0.000_-;_-* #,##0.000\-;_-* &quot;-&quot;??_-;_-@_-"/>
    <numFmt numFmtId="176" formatCode="_-* #,##0_-;_-* #,##0\-;_-* &quot;-&quot;??_-;_-@_-"/>
    <numFmt numFmtId="177" formatCode="#,##0.0000"/>
    <numFmt numFmtId="178" formatCode="_-[$€]\ * #,##0.00_-;_-[$€]\ * #,##0.00\-;_-[$€]\ * &quot;-&quot;??_-;_-@_-"/>
    <numFmt numFmtId="179" formatCode="[$-413]dddd\ d\ mmmm\ yyyy"/>
    <numFmt numFmtId="180" formatCode="0.0%"/>
    <numFmt numFmtId="181" formatCode="_-* #,##0.0_-;_-* #,##0.0\-;_-* &quot;-&quot;??_-;_-@_-"/>
    <numFmt numFmtId="182" formatCode="_-[$€]\ * #,##0.0_-;_-[$€]\ * #,##0.0\-;_-[$€]\ * &quot;-&quot;??_-;_-@_-"/>
    <numFmt numFmtId="183" formatCode="_-[$€]\ * #,##0_-;_-[$€]\ * #,##0\-;_-[$€]\ * &quot;-&quot;??_-;_-@_-"/>
    <numFmt numFmtId="184" formatCode="_-[$€-413]\ * #,##0_-;_-[$€-413]\ * #,##0\-;_-[$€-413]\ * &quot;-&quot;_-;_-@_-"/>
    <numFmt numFmtId="185" formatCode="#,##0_ ;[Red]\-#,##0\ "/>
  </numFmts>
  <fonts count="49">
    <font>
      <sz val="10"/>
      <name val="Arial"/>
      <family val="0"/>
    </font>
    <font>
      <sz val="11"/>
      <color indexed="8"/>
      <name val="Calibri"/>
      <family val="2"/>
    </font>
    <font>
      <sz val="12"/>
      <name val="Times New Roman"/>
      <family val="0"/>
    </font>
    <font>
      <sz val="10"/>
      <name val="Comic Sans MS"/>
      <family val="0"/>
    </font>
    <font>
      <b/>
      <sz val="10"/>
      <name val="Arial"/>
      <family val="2"/>
    </font>
    <font>
      <sz val="8"/>
      <name val="Arial"/>
      <family val="2"/>
    </font>
    <font>
      <b/>
      <sz val="24"/>
      <color indexed="9"/>
      <name val="Arial"/>
      <family val="2"/>
    </font>
    <font>
      <b/>
      <sz val="16"/>
      <color indexed="9"/>
      <name val="Arial"/>
      <family val="2"/>
    </font>
    <font>
      <b/>
      <sz val="36"/>
      <name val="Arial"/>
      <family val="2"/>
    </font>
    <font>
      <b/>
      <sz val="10"/>
      <color indexed="9"/>
      <name val="Arial"/>
      <family val="2"/>
    </font>
    <font>
      <sz val="10"/>
      <color indexed="10"/>
      <name val="Arial"/>
      <family val="2"/>
    </font>
    <font>
      <b/>
      <sz val="12"/>
      <color indexed="9"/>
      <name val="Arial"/>
      <family val="2"/>
    </font>
    <font>
      <sz val="10"/>
      <color indexed="9"/>
      <name val="Arial"/>
      <family val="2"/>
    </font>
    <font>
      <b/>
      <sz val="48"/>
      <name val="Arial"/>
      <family val="2"/>
    </font>
    <font>
      <vertAlign val="superscript"/>
      <sz val="10"/>
      <name val="Arial"/>
      <family val="2"/>
    </font>
    <font>
      <sz val="12"/>
      <name val="Arial"/>
      <family val="2"/>
    </font>
    <font>
      <sz val="10"/>
      <name val="ScalaSans"/>
      <family val="2"/>
    </font>
    <font>
      <sz val="12"/>
      <color indexed="9"/>
      <name val="Arial"/>
      <family val="2"/>
    </font>
    <font>
      <sz val="8"/>
      <color indexed="9"/>
      <name val="Arial"/>
      <family val="2"/>
    </font>
    <font>
      <b/>
      <u val="single"/>
      <sz val="10"/>
      <color indexed="9"/>
      <name val="Arial"/>
      <family val="2"/>
    </font>
    <font>
      <b/>
      <i/>
      <sz val="10"/>
      <name val="Arial"/>
      <family val="2"/>
    </font>
    <font>
      <b/>
      <sz val="12"/>
      <name val="Arial"/>
      <family val="2"/>
    </font>
    <font>
      <b/>
      <sz val="14"/>
      <color indexed="9"/>
      <name val="Arial"/>
      <family val="2"/>
    </font>
    <font>
      <b/>
      <sz val="18"/>
      <color indexed="9"/>
      <name val="Arial"/>
      <family val="2"/>
    </font>
    <font>
      <b/>
      <sz val="1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Arial"/>
      <family val="2"/>
    </font>
    <font>
      <sz val="10"/>
      <color indexed="8"/>
      <name val="MS Sans Serif"/>
      <family val="0"/>
    </font>
    <font>
      <sz val="9"/>
      <name val="Arial"/>
      <family val="2"/>
    </font>
    <font>
      <u val="single"/>
      <sz val="7"/>
      <color indexed="12"/>
      <name val="Arial"/>
      <family val="0"/>
    </font>
    <font>
      <u val="single"/>
      <sz val="7"/>
      <color indexed="36"/>
      <name val="Arial"/>
      <family val="0"/>
    </font>
    <font>
      <b/>
      <sz val="8"/>
      <name val="Arial"/>
      <family val="2"/>
    </font>
    <font>
      <i/>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9"/>
        <bgColor indexed="64"/>
      </patternFill>
    </fill>
    <fill>
      <patternFill patternType="solid">
        <fgColor indexed="41"/>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style="medium"/>
      <bottom style="medium"/>
    </border>
    <border>
      <left/>
      <right/>
      <top style="medium"/>
      <bottom style="medium"/>
    </border>
    <border>
      <left/>
      <right style="medium"/>
      <top style="medium"/>
      <bottom style="medium"/>
    </border>
    <border>
      <left style="medium"/>
      <right/>
      <top/>
      <bottom style="hair"/>
    </border>
    <border>
      <left/>
      <right/>
      <top/>
      <bottom style="hair"/>
    </border>
    <border>
      <left/>
      <right/>
      <top/>
      <bottom style="thin"/>
    </border>
    <border>
      <left/>
      <right style="thin"/>
      <top/>
      <bottom/>
    </border>
    <border>
      <left style="thin"/>
      <right/>
      <top/>
      <bottom/>
    </border>
    <border>
      <left/>
      <right style="thin"/>
      <top/>
      <bottom style="thin"/>
    </border>
    <border>
      <left style="thin"/>
      <right style="thin"/>
      <top style="thin"/>
      <bottom/>
    </border>
    <border>
      <left style="thin"/>
      <right/>
      <top/>
      <bottom style="hair"/>
    </border>
    <border>
      <left/>
      <right style="thin"/>
      <top/>
      <bottom style="hair"/>
    </border>
    <border>
      <left/>
      <right/>
      <top style="hair"/>
      <bottom style="hair"/>
    </border>
    <border>
      <left/>
      <right style="thin"/>
      <top style="hair"/>
      <bottom style="hair"/>
    </border>
    <border>
      <left style="thin"/>
      <right/>
      <top/>
      <bottom style="thin"/>
    </border>
    <border>
      <left/>
      <right/>
      <top style="hair"/>
      <bottom style="thin"/>
    </border>
    <border>
      <left/>
      <right style="thin"/>
      <top style="hair"/>
      <bottom style="thin"/>
    </border>
    <border>
      <left style="thin"/>
      <right/>
      <top style="thin"/>
      <bottom/>
    </border>
    <border>
      <left/>
      <right/>
      <top style="thin"/>
      <bottom/>
    </border>
    <border>
      <left style="medium"/>
      <right/>
      <top/>
      <bottom/>
    </border>
    <border>
      <left style="hair"/>
      <right style="medium"/>
      <top style="hair"/>
      <bottom style="medium"/>
    </border>
    <border>
      <left/>
      <right style="medium"/>
      <top/>
      <bottom/>
    </border>
    <border>
      <left style="hair"/>
      <right/>
      <top/>
      <bottom style="hair"/>
    </border>
    <border>
      <left style="hair"/>
      <right style="medium"/>
      <top/>
      <bottom style="hair"/>
    </border>
    <border>
      <left/>
      <right/>
      <top style="hair"/>
      <bottom style="medium"/>
    </border>
    <border>
      <left/>
      <right style="hair"/>
      <top style="hair"/>
      <bottom style="medium"/>
    </border>
    <border>
      <left style="medium"/>
      <right/>
      <top style="hair"/>
      <bottom style="medium"/>
    </border>
    <border>
      <left style="medium"/>
      <right/>
      <top/>
      <bottom style="medium"/>
    </border>
    <border>
      <left/>
      <right/>
      <top/>
      <bottom style="medium"/>
    </border>
    <border>
      <left style="hair"/>
      <right style="medium"/>
      <top/>
      <bottom style="medium"/>
    </border>
    <border>
      <left/>
      <right style="hair"/>
      <top style="hair"/>
      <bottom style="hair"/>
    </border>
    <border>
      <left/>
      <right style="hair"/>
      <top style="medium"/>
      <bottom style="hair"/>
    </border>
    <border>
      <left style="thin">
        <color indexed="32"/>
      </left>
      <right style="thin">
        <color indexed="32"/>
      </right>
      <top style="thin">
        <color indexed="32"/>
      </top>
      <bottom style="thin">
        <color indexed="32"/>
      </bottom>
    </border>
    <border>
      <left/>
      <right/>
      <top style="medium"/>
      <bottom/>
    </border>
    <border>
      <left style="medium"/>
      <right/>
      <top style="medium"/>
      <bottom style="hair"/>
    </border>
    <border>
      <left/>
      <right/>
      <top style="medium"/>
      <bottom style="hair"/>
    </border>
    <border>
      <left style="hair"/>
      <right style="medium"/>
      <top style="medium"/>
      <bottom style="hair"/>
    </border>
    <border>
      <left style="medium"/>
      <right/>
      <top style="hair"/>
      <bottom style="hair"/>
    </border>
    <border>
      <left style="medium"/>
      <right/>
      <top style="hair"/>
      <bottom/>
    </border>
    <border>
      <left/>
      <right/>
      <top style="hair"/>
      <bottom/>
    </border>
    <border>
      <left/>
      <right style="hair"/>
      <top style="hair"/>
      <bottom/>
    </border>
    <border>
      <left style="hair"/>
      <right style="hair"/>
      <top style="medium"/>
      <bottom style="hair"/>
    </border>
    <border>
      <left style="hair"/>
      <right style="hair"/>
      <top style="hair"/>
      <bottom style="hair"/>
    </border>
    <border>
      <left style="hair"/>
      <right style="hair"/>
      <top style="hair"/>
      <bottom style="medium"/>
    </border>
    <border>
      <left/>
      <right style="hair"/>
      <top/>
      <bottom style="hair"/>
    </border>
    <border>
      <left/>
      <right style="hair"/>
      <top/>
      <bottom style="medium"/>
    </border>
    <border>
      <left/>
      <right style="hair"/>
      <top style="medium"/>
      <bottom/>
    </border>
    <border>
      <left style="hair"/>
      <right style="medium"/>
      <top style="hair"/>
      <bottom style="hair"/>
    </border>
    <border>
      <left/>
      <right style="medium"/>
      <top/>
      <bottom style="hair"/>
    </border>
    <border>
      <left/>
      <right style="medium"/>
      <top style="hair"/>
      <bottom style="hair"/>
    </border>
    <border>
      <left style="thin"/>
      <right style="thin"/>
      <top style="thin"/>
      <bottom style="thin"/>
    </border>
    <border>
      <left style="hair"/>
      <right/>
      <top style="hair"/>
      <bottom style="medium"/>
    </border>
    <border>
      <left style="medium"/>
      <right/>
      <top/>
      <bottom style="thin"/>
    </border>
    <border>
      <left style="hair"/>
      <right style="medium"/>
      <top style="hair"/>
      <bottom style="thin"/>
    </border>
    <border>
      <left style="medium"/>
      <right/>
      <top style="thin"/>
      <bottom/>
    </border>
    <border>
      <left/>
      <right style="medium"/>
      <top style="thin"/>
      <bottom/>
    </border>
    <border>
      <left/>
      <right style="hair"/>
      <top/>
      <bottom style="thin"/>
    </border>
    <border>
      <left style="thin"/>
      <right style="thin"/>
      <top/>
      <bottom/>
    </border>
    <border>
      <left style="thin"/>
      <right style="thin"/>
      <top/>
      <bottom style="thin"/>
    </border>
    <border>
      <left style="medium"/>
      <right style="medium"/>
      <top style="medium"/>
      <bottom style="medium"/>
    </border>
    <border>
      <left style="hair"/>
      <right style="hair"/>
      <top/>
      <bottom/>
    </border>
    <border>
      <left/>
      <right style="hair"/>
      <top/>
      <bottom/>
    </border>
    <border>
      <left style="medium"/>
      <right/>
      <top style="medium"/>
      <bottom/>
    </border>
    <border>
      <left style="medium"/>
      <right/>
      <top style="hair"/>
      <bottom>
        <color indexed="63"/>
      </bottom>
    </border>
    <border>
      <left/>
      <right/>
      <top style="hair"/>
      <bottom>
        <color indexed="63"/>
      </bottom>
    </border>
    <border>
      <left/>
      <right style="hair"/>
      <top style="hair"/>
      <bottom>
        <color indexed="63"/>
      </bottom>
    </border>
    <border>
      <left style="hair"/>
      <right/>
      <top style="hair"/>
      <bottom style="hair"/>
    </border>
    <border>
      <left style="hair"/>
      <right/>
      <top style="medium"/>
      <bottom style="hair"/>
    </border>
    <border>
      <left/>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right/>
      <top>
        <color indexed="63"/>
      </top>
      <bottom style="hair"/>
    </border>
    <border>
      <left style="thin"/>
      <right/>
      <top>
        <color indexed="63"/>
      </top>
      <bottom/>
    </border>
    <border>
      <left/>
      <right style="thin"/>
      <top>
        <color indexed="63"/>
      </top>
      <bottom/>
    </border>
    <border>
      <left style="hair"/>
      <right style="hair"/>
      <top/>
      <bottom style="hair"/>
    </border>
    <border>
      <left style="hair"/>
      <right>
        <color indexed="63"/>
      </right>
      <top>
        <color indexed="63"/>
      </top>
      <bottom>
        <color indexed="63"/>
      </bottom>
    </border>
    <border>
      <left/>
      <right style="medium"/>
      <top/>
      <bottom style="medium"/>
    </border>
    <border>
      <left/>
      <right style="medium"/>
      <top style="medium"/>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top style="hair"/>
      <bottom/>
    </border>
    <border>
      <left style="hair"/>
      <right/>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35" fillId="20" borderId="1" applyNumberFormat="0" applyAlignment="0" applyProtection="0"/>
    <xf numFmtId="0" fontId="37" fillId="21" borderId="2" applyNumberFormat="0" applyAlignment="0" applyProtection="0"/>
    <xf numFmtId="178" fontId="0" fillId="0" borderId="0" applyFont="0" applyFill="0" applyBorder="0" applyAlignment="0" applyProtection="0"/>
    <xf numFmtId="0" fontId="36" fillId="0" borderId="3" applyNumberFormat="0" applyFill="0" applyAlignment="0" applyProtection="0"/>
    <xf numFmtId="0" fontId="46" fillId="0" borderId="0" applyNumberFormat="0" applyFill="0" applyBorder="0" applyAlignment="0" applyProtection="0"/>
    <xf numFmtId="0" fontId="30" fillId="4" borderId="0" applyNumberFormat="0" applyBorder="0" applyAlignment="0" applyProtection="0"/>
    <xf numFmtId="0" fontId="45" fillId="0" borderId="0" applyNumberFormat="0" applyFill="0" applyBorder="0" applyAlignment="0" applyProtection="0"/>
    <xf numFmtId="0" fontId="3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2" fillId="22" borderId="0" applyNumberFormat="0" applyBorder="0" applyAlignment="0" applyProtection="0"/>
    <xf numFmtId="0" fontId="3" fillId="0" borderId="0">
      <alignment/>
      <protection/>
    </xf>
    <xf numFmtId="37" fontId="0" fillId="0" borderId="0" applyFill="0" applyBorder="0" applyProtection="0">
      <alignment/>
    </xf>
    <xf numFmtId="0" fontId="0" fillId="23" borderId="7" applyNumberFormat="0" applyFont="0" applyAlignment="0" applyProtection="0"/>
    <xf numFmtId="0" fontId="31" fillId="3" borderId="0" applyNumberFormat="0" applyBorder="0" applyAlignment="0" applyProtection="0"/>
    <xf numFmtId="9" fontId="0" fillId="0" borderId="0" applyFont="0" applyFill="0" applyBorder="0" applyAlignment="0" applyProtection="0"/>
    <xf numFmtId="0" fontId="0" fillId="0" borderId="0">
      <alignment/>
      <protection/>
    </xf>
    <xf numFmtId="0" fontId="43" fillId="0" borderId="0">
      <alignment/>
      <protection/>
    </xf>
    <xf numFmtId="0" fontId="2" fillId="0" borderId="0">
      <alignment/>
      <protection/>
    </xf>
    <xf numFmtId="0" fontId="0" fillId="0" borderId="0">
      <alignment/>
      <protection/>
    </xf>
    <xf numFmtId="0" fontId="26" fillId="0" borderId="0" applyNumberFormat="0" applyFill="0" applyBorder="0" applyAlignment="0" applyProtection="0"/>
    <xf numFmtId="0" fontId="40" fillId="0" borderId="8" applyNumberFormat="0" applyFill="0" applyAlignment="0" applyProtection="0"/>
    <xf numFmtId="0" fontId="34"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cellStyleXfs>
  <cellXfs count="427">
    <xf numFmtId="0" fontId="0" fillId="0" borderId="0" xfId="0" applyAlignment="1">
      <alignment/>
    </xf>
    <xf numFmtId="0" fontId="5" fillId="24" borderId="0" xfId="0" applyFont="1" applyFill="1" applyBorder="1" applyAlignment="1">
      <alignment/>
    </xf>
    <xf numFmtId="39" fontId="6" fillId="24" borderId="0" xfId="0" applyNumberFormat="1" applyFont="1" applyFill="1" applyBorder="1" applyAlignment="1">
      <alignment horizontal="left" vertical="center"/>
    </xf>
    <xf numFmtId="39" fontId="6" fillId="24" borderId="0" xfId="0" applyNumberFormat="1" applyFont="1" applyFill="1" applyBorder="1" applyAlignment="1">
      <alignment horizontal="center" vertical="center"/>
    </xf>
    <xf numFmtId="37" fontId="6" fillId="24" borderId="0" xfId="56" applyFont="1" applyFill="1" applyBorder="1" applyAlignment="1" applyProtection="1">
      <alignment horizontal="right"/>
      <protection/>
    </xf>
    <xf numFmtId="0" fontId="5" fillId="0" borderId="0" xfId="0" applyFont="1" applyFill="1" applyBorder="1" applyAlignment="1">
      <alignment/>
    </xf>
    <xf numFmtId="39" fontId="7" fillId="0" borderId="0" xfId="0" applyNumberFormat="1" applyFont="1" applyFill="1" applyBorder="1" applyAlignment="1">
      <alignment horizontal="center"/>
    </xf>
    <xf numFmtId="0" fontId="8" fillId="0" borderId="0" xfId="0" applyNumberFormat="1" applyFont="1" applyFill="1" applyBorder="1" applyAlignment="1">
      <alignment vertical="top"/>
    </xf>
    <xf numFmtId="39" fontId="9" fillId="24" borderId="10" xfId="0" applyNumberFormat="1" applyFont="1" applyFill="1" applyBorder="1" applyAlignment="1">
      <alignment horizontal="left" vertical="center"/>
    </xf>
    <xf numFmtId="39" fontId="9" fillId="24" borderId="11" xfId="0" applyNumberFormat="1" applyFont="1" applyFill="1" applyBorder="1" applyAlignment="1">
      <alignment horizontal="left" vertical="center"/>
    </xf>
    <xf numFmtId="39" fontId="9" fillId="24" borderId="12" xfId="0" applyNumberFormat="1" applyFont="1" applyFill="1" applyBorder="1" applyAlignment="1">
      <alignment horizontal="left" vertical="center"/>
    </xf>
    <xf numFmtId="39" fontId="4" fillId="0" borderId="13" xfId="0" applyNumberFormat="1" applyFont="1" applyFill="1" applyBorder="1" applyAlignment="1">
      <alignment horizontal="left"/>
    </xf>
    <xf numFmtId="39" fontId="4" fillId="0" borderId="14" xfId="0" applyNumberFormat="1" applyFont="1" applyFill="1" applyBorder="1" applyAlignment="1">
      <alignment horizontal="center"/>
    </xf>
    <xf numFmtId="0" fontId="5" fillId="0" borderId="0" xfId="0" applyFont="1" applyFill="1" applyAlignment="1">
      <alignment horizontal="left"/>
    </xf>
    <xf numFmtId="0" fontId="0" fillId="24" borderId="0" xfId="0" applyFont="1" applyFill="1" applyBorder="1" applyAlignment="1">
      <alignment horizontal="left"/>
    </xf>
    <xf numFmtId="0" fontId="5" fillId="0" borderId="0" xfId="0" applyFont="1" applyFill="1" applyAlignment="1">
      <alignment/>
    </xf>
    <xf numFmtId="0" fontId="5" fillId="24" borderId="0" xfId="0" applyFont="1" applyFill="1" applyBorder="1" applyAlignment="1">
      <alignment horizontal="left"/>
    </xf>
    <xf numFmtId="39" fontId="5" fillId="0" borderId="0" xfId="0" applyNumberFormat="1" applyFont="1" applyFill="1" applyBorder="1" applyAlignment="1">
      <alignment/>
    </xf>
    <xf numFmtId="3" fontId="5" fillId="0" borderId="0" xfId="0" applyNumberFormat="1" applyFont="1" applyFill="1" applyAlignment="1">
      <alignment/>
    </xf>
    <xf numFmtId="39" fontId="10" fillId="24" borderId="0" xfId="0" applyNumberFormat="1" applyFont="1" applyFill="1" applyBorder="1" applyAlignment="1">
      <alignment/>
    </xf>
    <xf numFmtId="0" fontId="6" fillId="24" borderId="0" xfId="49" applyNumberFormat="1" applyFont="1" applyFill="1" applyBorder="1" applyAlignment="1" applyProtection="1">
      <alignment/>
      <protection/>
    </xf>
    <xf numFmtId="37" fontId="6" fillId="24" borderId="0" xfId="56" applyNumberFormat="1" applyFont="1" applyFill="1" applyBorder="1" applyAlignment="1" applyProtection="1">
      <alignment/>
      <protection/>
    </xf>
    <xf numFmtId="39" fontId="0" fillId="24" borderId="0" xfId="0" applyNumberFormat="1" applyFont="1" applyFill="1" applyBorder="1" applyAlignment="1">
      <alignment/>
    </xf>
    <xf numFmtId="39" fontId="0" fillId="0" borderId="0" xfId="0" applyNumberFormat="1" applyFont="1" applyFill="1" applyBorder="1" applyAlignment="1">
      <alignment/>
    </xf>
    <xf numFmtId="0" fontId="0" fillId="24" borderId="0" xfId="0" applyFont="1" applyFill="1" applyBorder="1" applyAlignment="1">
      <alignment/>
    </xf>
    <xf numFmtId="0" fontId="4" fillId="0" borderId="0" xfId="62" applyFont="1" applyFill="1" applyProtection="1">
      <alignment/>
      <protection/>
    </xf>
    <xf numFmtId="0" fontId="0" fillId="0" borderId="0" xfId="0" applyFont="1" applyFill="1" applyBorder="1" applyAlignment="1">
      <alignment/>
    </xf>
    <xf numFmtId="37" fontId="6" fillId="24" borderId="0" xfId="56" applyFont="1" applyFill="1" applyBorder="1" applyAlignment="1" applyProtection="1">
      <alignment horizontal="left"/>
      <protection/>
    </xf>
    <xf numFmtId="37" fontId="0" fillId="24" borderId="0" xfId="56" applyFont="1" applyFill="1" applyBorder="1" applyAlignment="1" applyProtection="1">
      <alignment/>
      <protection/>
    </xf>
    <xf numFmtId="37" fontId="6" fillId="24" borderId="0" xfId="56" applyFont="1" applyFill="1" applyBorder="1" applyAlignment="1" applyProtection="1">
      <alignment/>
      <protection/>
    </xf>
    <xf numFmtId="175" fontId="0" fillId="24" borderId="0" xfId="47" applyNumberFormat="1" applyFont="1" applyFill="1" applyBorder="1" applyAlignment="1">
      <alignment/>
    </xf>
    <xf numFmtId="0" fontId="6" fillId="24" borderId="0" xfId="49" applyNumberFormat="1" applyFont="1" applyFill="1" applyBorder="1" applyAlignment="1" applyProtection="1">
      <alignment horizontal="right"/>
      <protection/>
    </xf>
    <xf numFmtId="0" fontId="4" fillId="0" borderId="0" xfId="62" applyFont="1" applyFill="1" applyBorder="1" applyAlignment="1" applyProtection="1">
      <alignment/>
      <protection/>
    </xf>
    <xf numFmtId="0" fontId="0" fillId="0" borderId="0" xfId="0" applyFont="1" applyAlignment="1">
      <alignment/>
    </xf>
    <xf numFmtId="22" fontId="11" fillId="24" borderId="15" xfId="62" applyNumberFormat="1" applyFont="1" applyFill="1" applyBorder="1" applyAlignment="1" applyProtection="1">
      <alignment horizontal="left" vertical="top"/>
      <protection/>
    </xf>
    <xf numFmtId="0" fontId="11" fillId="24" borderId="15" xfId="62" applyFont="1" applyFill="1" applyBorder="1" applyAlignment="1" applyProtection="1">
      <alignment horizontal="centerContinuous" vertical="top"/>
      <protection/>
    </xf>
    <xf numFmtId="0" fontId="4" fillId="24" borderId="0" xfId="62" applyFont="1" applyFill="1" applyBorder="1" applyAlignment="1" applyProtection="1">
      <alignment/>
      <protection/>
    </xf>
    <xf numFmtId="0" fontId="4" fillId="24" borderId="16" xfId="62" applyFont="1" applyFill="1" applyBorder="1" applyAlignment="1" applyProtection="1">
      <alignment/>
      <protection/>
    </xf>
    <xf numFmtId="0" fontId="4" fillId="0" borderId="17" xfId="62" applyFont="1" applyFill="1" applyBorder="1" applyAlignment="1" applyProtection="1">
      <alignment horizontal="left"/>
      <protection/>
    </xf>
    <xf numFmtId="0" fontId="4" fillId="0" borderId="0" xfId="62" applyFont="1" applyFill="1" applyBorder="1" applyAlignment="1" applyProtection="1">
      <alignment horizontal="left"/>
      <protection/>
    </xf>
    <xf numFmtId="0" fontId="4" fillId="0" borderId="16" xfId="62" applyFont="1" applyFill="1" applyBorder="1" applyAlignment="1" applyProtection="1">
      <alignment/>
      <protection/>
    </xf>
    <xf numFmtId="0" fontId="4" fillId="0" borderId="15" xfId="62" applyFont="1" applyFill="1" applyBorder="1" applyAlignment="1" applyProtection="1">
      <alignment horizontal="left"/>
      <protection/>
    </xf>
    <xf numFmtId="0" fontId="4" fillId="0" borderId="15" xfId="62" applyFont="1" applyFill="1" applyBorder="1" applyAlignment="1" applyProtection="1">
      <alignment/>
      <protection/>
    </xf>
    <xf numFmtId="0" fontId="4" fillId="0" borderId="18" xfId="62" applyFont="1" applyFill="1" applyBorder="1" applyAlignment="1" applyProtection="1">
      <alignment/>
      <protection/>
    </xf>
    <xf numFmtId="0" fontId="4" fillId="0" borderId="19" xfId="62" applyFont="1" applyFill="1" applyBorder="1" applyProtection="1">
      <alignment/>
      <protection/>
    </xf>
    <xf numFmtId="0" fontId="0" fillId="0" borderId="20" xfId="62" applyFont="1" applyFill="1" applyBorder="1" applyAlignment="1" applyProtection="1">
      <alignment/>
      <protection locked="0"/>
    </xf>
    <xf numFmtId="0" fontId="0" fillId="0" borderId="14" xfId="62" applyFont="1" applyFill="1" applyBorder="1" applyAlignment="1" applyProtection="1">
      <alignment/>
      <protection locked="0"/>
    </xf>
    <xf numFmtId="0" fontId="4" fillId="0" borderId="14" xfId="62" applyFont="1" applyFill="1" applyBorder="1" applyAlignment="1" applyProtection="1">
      <alignment/>
      <protection locked="0"/>
    </xf>
    <xf numFmtId="0" fontId="0" fillId="0" borderId="21" xfId="62" applyFont="1" applyFill="1" applyBorder="1" applyAlignment="1" applyProtection="1">
      <alignment/>
      <protection locked="0"/>
    </xf>
    <xf numFmtId="0" fontId="0" fillId="0" borderId="0" xfId="62" applyFont="1" applyFill="1" applyBorder="1" applyAlignment="1" applyProtection="1">
      <alignment/>
      <protection locked="0"/>
    </xf>
    <xf numFmtId="0" fontId="0" fillId="4" borderId="22" xfId="62" applyFont="1" applyFill="1" applyBorder="1" applyAlignment="1" applyProtection="1">
      <alignment/>
      <protection locked="0"/>
    </xf>
    <xf numFmtId="0" fontId="4" fillId="4" borderId="22" xfId="62" applyFont="1" applyFill="1" applyBorder="1" applyAlignment="1" applyProtection="1">
      <alignment/>
      <protection locked="0"/>
    </xf>
    <xf numFmtId="0" fontId="0" fillId="4" borderId="23" xfId="62" applyFont="1" applyFill="1" applyBorder="1" applyAlignment="1" applyProtection="1">
      <alignment/>
      <protection locked="0"/>
    </xf>
    <xf numFmtId="0" fontId="4" fillId="0" borderId="24" xfId="62" applyFont="1" applyFill="1" applyBorder="1" applyAlignment="1" applyProtection="1">
      <alignment horizontal="left"/>
      <protection/>
    </xf>
    <xf numFmtId="0" fontId="0" fillId="4" borderId="25" xfId="62" applyFont="1" applyFill="1" applyBorder="1" applyAlignment="1" applyProtection="1">
      <alignment/>
      <protection locked="0"/>
    </xf>
    <xf numFmtId="0" fontId="4" fillId="4" borderId="25" xfId="62" applyFont="1" applyFill="1" applyBorder="1" applyAlignment="1" applyProtection="1">
      <alignment/>
      <protection locked="0"/>
    </xf>
    <xf numFmtId="0" fontId="0" fillId="4" borderId="26" xfId="62" applyFont="1" applyFill="1" applyBorder="1" applyAlignment="1" applyProtection="1">
      <alignment/>
      <protection locked="0"/>
    </xf>
    <xf numFmtId="0" fontId="4" fillId="0" borderId="0" xfId="62" applyFont="1" applyFill="1" applyBorder="1" applyProtection="1">
      <alignment/>
      <protection/>
    </xf>
    <xf numFmtId="0" fontId="4" fillId="0" borderId="16" xfId="62" applyFont="1" applyFill="1" applyBorder="1" applyProtection="1">
      <alignment/>
      <protection/>
    </xf>
    <xf numFmtId="0" fontId="4" fillId="0" borderId="17" xfId="62" applyFont="1" applyFill="1" applyBorder="1" applyProtection="1">
      <alignment/>
      <protection/>
    </xf>
    <xf numFmtId="0" fontId="9" fillId="24" borderId="27" xfId="62" applyFont="1" applyFill="1" applyBorder="1" applyProtection="1">
      <alignment/>
      <protection/>
    </xf>
    <xf numFmtId="0" fontId="9" fillId="24" borderId="28" xfId="62" applyFont="1" applyFill="1" applyBorder="1" applyProtection="1">
      <alignment/>
      <protection/>
    </xf>
    <xf numFmtId="0" fontId="4" fillId="24" borderId="0" xfId="62" applyFont="1" applyFill="1" applyBorder="1" applyProtection="1">
      <alignment/>
      <protection/>
    </xf>
    <xf numFmtId="0" fontId="4" fillId="24" borderId="16" xfId="62" applyFont="1" applyFill="1" applyBorder="1" applyProtection="1">
      <alignment/>
      <protection/>
    </xf>
    <xf numFmtId="0" fontId="12" fillId="24" borderId="17" xfId="62" applyFont="1" applyFill="1" applyBorder="1" applyProtection="1">
      <alignment/>
      <protection/>
    </xf>
    <xf numFmtId="0" fontId="12" fillId="24" borderId="0" xfId="62" applyFont="1" applyFill="1" applyBorder="1" applyProtection="1">
      <alignment/>
      <protection/>
    </xf>
    <xf numFmtId="0" fontId="9" fillId="24" borderId="0" xfId="62" applyFont="1" applyFill="1" applyBorder="1" applyProtection="1">
      <alignment/>
      <protection/>
    </xf>
    <xf numFmtId="0" fontId="9" fillId="24" borderId="17" xfId="62" applyFont="1" applyFill="1" applyBorder="1" applyProtection="1">
      <alignment/>
      <protection/>
    </xf>
    <xf numFmtId="0" fontId="9" fillId="24" borderId="24" xfId="62" applyFont="1" applyFill="1" applyBorder="1" applyProtection="1">
      <alignment/>
      <protection/>
    </xf>
    <xf numFmtId="0" fontId="9" fillId="24" borderId="15" xfId="62" applyFont="1" applyFill="1" applyBorder="1" applyProtection="1">
      <alignment/>
      <protection/>
    </xf>
    <xf numFmtId="0" fontId="4" fillId="0" borderId="15" xfId="62" applyFont="1" applyFill="1" applyBorder="1" applyProtection="1">
      <alignment/>
      <protection/>
    </xf>
    <xf numFmtId="0" fontId="4" fillId="0" borderId="18" xfId="62" applyFont="1" applyFill="1" applyBorder="1" applyProtection="1">
      <alignment/>
      <protection/>
    </xf>
    <xf numFmtId="0" fontId="0" fillId="0" borderId="0" xfId="0" applyFont="1" applyFill="1" applyAlignment="1">
      <alignment/>
    </xf>
    <xf numFmtId="0" fontId="0" fillId="0" borderId="0" xfId="0" applyFont="1" applyAlignment="1">
      <alignment wrapText="1"/>
    </xf>
    <xf numFmtId="0" fontId="0" fillId="0" borderId="0" xfId="0" applyFont="1" applyAlignment="1">
      <alignment/>
    </xf>
    <xf numFmtId="0" fontId="0" fillId="20" borderId="0" xfId="0" applyFont="1" applyFill="1" applyAlignment="1">
      <alignment/>
    </xf>
    <xf numFmtId="0" fontId="0" fillId="20" borderId="0" xfId="0" applyFont="1" applyFill="1" applyBorder="1" applyAlignment="1">
      <alignment horizontal="left"/>
    </xf>
    <xf numFmtId="0" fontId="0" fillId="25" borderId="0" xfId="0" applyFont="1" applyFill="1" applyAlignment="1">
      <alignment/>
    </xf>
    <xf numFmtId="0" fontId="0" fillId="20" borderId="0" xfId="0" applyFont="1" applyFill="1" applyAlignment="1">
      <alignment/>
    </xf>
    <xf numFmtId="0" fontId="5" fillId="24" borderId="0" xfId="0" applyFont="1" applyFill="1" applyBorder="1" applyAlignment="1">
      <alignment wrapText="1"/>
    </xf>
    <xf numFmtId="0" fontId="5" fillId="0" borderId="0" xfId="0" applyFont="1" applyFill="1" applyBorder="1" applyAlignment="1">
      <alignment wrapText="1"/>
    </xf>
    <xf numFmtId="0" fontId="5" fillId="24" borderId="0" xfId="0" applyFont="1" applyFill="1" applyAlignment="1">
      <alignment/>
    </xf>
    <xf numFmtId="3" fontId="5" fillId="24" borderId="0" xfId="0" applyNumberFormat="1" applyFont="1" applyFill="1" applyAlignment="1">
      <alignment/>
    </xf>
    <xf numFmtId="4" fontId="9" fillId="24" borderId="11" xfId="0" applyNumberFormat="1" applyFont="1" applyFill="1" applyBorder="1" applyAlignment="1">
      <alignment horizontal="left" vertical="center"/>
    </xf>
    <xf numFmtId="0" fontId="4" fillId="0" borderId="29" xfId="0" applyNumberFormat="1" applyFont="1" applyFill="1" applyBorder="1" applyAlignment="1">
      <alignment vertical="center"/>
    </xf>
    <xf numFmtId="0" fontId="0" fillId="0" borderId="0" xfId="0" applyNumberFormat="1" applyFont="1" applyFill="1" applyBorder="1" applyAlignment="1">
      <alignment vertical="center"/>
    </xf>
    <xf numFmtId="39" fontId="4" fillId="0" borderId="13" xfId="0" applyNumberFormat="1" applyFont="1" applyBorder="1" applyAlignment="1">
      <alignment vertical="center"/>
    </xf>
    <xf numFmtId="0" fontId="0" fillId="0" borderId="13" xfId="0" applyNumberFormat="1" applyFont="1" applyFill="1" applyBorder="1" applyAlignment="1">
      <alignment vertical="center"/>
    </xf>
    <xf numFmtId="0" fontId="4" fillId="24" borderId="0" xfId="62" applyFont="1" applyFill="1" applyProtection="1">
      <alignment/>
      <protection/>
    </xf>
    <xf numFmtId="0" fontId="0" fillId="24" borderId="0" xfId="62" applyFont="1" applyFill="1" applyBorder="1" applyAlignment="1" applyProtection="1">
      <alignment/>
      <protection locked="0"/>
    </xf>
    <xf numFmtId="0" fontId="0" fillId="0" borderId="14" xfId="0" applyFont="1" applyFill="1" applyBorder="1" applyAlignment="1">
      <alignment/>
    </xf>
    <xf numFmtId="0" fontId="0" fillId="0" borderId="30" xfId="0" applyFont="1" applyFill="1" applyBorder="1" applyAlignment="1">
      <alignment/>
    </xf>
    <xf numFmtId="39" fontId="9"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39" fontId="9" fillId="0" borderId="31" xfId="0" applyNumberFormat="1" applyFont="1" applyFill="1" applyBorder="1" applyAlignment="1">
      <alignment horizontal="center" vertical="center"/>
    </xf>
    <xf numFmtId="0" fontId="0" fillId="0" borderId="14" xfId="0" applyNumberFormat="1" applyFont="1" applyFill="1" applyBorder="1" applyAlignment="1">
      <alignment vertical="center"/>
    </xf>
    <xf numFmtId="0" fontId="0" fillId="0" borderId="14" xfId="0" applyFont="1" applyFill="1" applyBorder="1" applyAlignment="1">
      <alignment vertical="center"/>
    </xf>
    <xf numFmtId="0" fontId="0" fillId="25" borderId="14" xfId="0" applyFont="1" applyFill="1" applyBorder="1" applyAlignment="1">
      <alignment vertical="center"/>
    </xf>
    <xf numFmtId="0" fontId="0" fillId="0" borderId="14" xfId="0" applyFont="1" applyFill="1" applyBorder="1" applyAlignment="1">
      <alignment horizontal="right" vertical="center"/>
    </xf>
    <xf numFmtId="0" fontId="0" fillId="25" borderId="0" xfId="0" applyFont="1" applyFill="1" applyBorder="1" applyAlignment="1">
      <alignment vertical="center"/>
    </xf>
    <xf numFmtId="0" fontId="0" fillId="0" borderId="0" xfId="0" applyFont="1" applyFill="1" applyBorder="1" applyAlignment="1">
      <alignment vertical="center"/>
    </xf>
    <xf numFmtId="0" fontId="0" fillId="0" borderId="29" xfId="0" applyFont="1" applyFill="1" applyBorder="1" applyAlignment="1">
      <alignment vertical="center"/>
    </xf>
    <xf numFmtId="0" fontId="0" fillId="0" borderId="31" xfId="0" applyFont="1" applyFill="1" applyBorder="1" applyAlignment="1">
      <alignment vertical="center"/>
    </xf>
    <xf numFmtId="0" fontId="15" fillId="0" borderId="0" xfId="0" applyFont="1" applyFill="1" applyBorder="1" applyAlignment="1">
      <alignment/>
    </xf>
    <xf numFmtId="4" fontId="0" fillId="4" borderId="32" xfId="0" applyNumberFormat="1" applyFont="1" applyFill="1" applyBorder="1" applyAlignment="1" applyProtection="1">
      <alignment horizontal="right"/>
      <protection locked="0"/>
    </xf>
    <xf numFmtId="0" fontId="0" fillId="0" borderId="33" xfId="0" applyFont="1" applyFill="1" applyBorder="1" applyAlignment="1">
      <alignment/>
    </xf>
    <xf numFmtId="39" fontId="4" fillId="0" borderId="34" xfId="0" applyNumberFormat="1" applyFont="1" applyFill="1" applyBorder="1" applyAlignment="1">
      <alignment horizontal="center"/>
    </xf>
    <xf numFmtId="0" fontId="0" fillId="0" borderId="34" xfId="0" applyFont="1" applyFill="1" applyBorder="1" applyAlignment="1">
      <alignment/>
    </xf>
    <xf numFmtId="0" fontId="0" fillId="25" borderId="35" xfId="0" applyFont="1" applyFill="1" applyBorder="1" applyAlignment="1">
      <alignment/>
    </xf>
    <xf numFmtId="0" fontId="4" fillId="25" borderId="0" xfId="62" applyFont="1" applyFill="1" applyProtection="1">
      <alignment/>
      <protection/>
    </xf>
    <xf numFmtId="39" fontId="4" fillId="0" borderId="29" xfId="0" applyNumberFormat="1" applyFont="1" applyBorder="1" applyAlignment="1">
      <alignment vertical="center"/>
    </xf>
    <xf numFmtId="39" fontId="4" fillId="0" borderId="36" xfId="0" applyNumberFormat="1" applyFont="1" applyFill="1" applyBorder="1" applyAlignment="1">
      <alignment horizontal="left"/>
    </xf>
    <xf numFmtId="0" fontId="4" fillId="0" borderId="29" xfId="0" applyFont="1" applyFill="1" applyBorder="1" applyAlignment="1">
      <alignment vertical="center"/>
    </xf>
    <xf numFmtId="0" fontId="16" fillId="25" borderId="0" xfId="0" applyFont="1" applyFill="1" applyAlignment="1">
      <alignment/>
    </xf>
    <xf numFmtId="39" fontId="4" fillId="0" borderId="37" xfId="0" applyNumberFormat="1" applyFont="1" applyFill="1" applyBorder="1" applyAlignment="1">
      <alignment horizontal="left"/>
    </xf>
    <xf numFmtId="39" fontId="4" fillId="0" borderId="38" xfId="0" applyNumberFormat="1" applyFont="1" applyFill="1" applyBorder="1" applyAlignment="1">
      <alignment horizontal="center"/>
    </xf>
    <xf numFmtId="0" fontId="0" fillId="0" borderId="38" xfId="0" applyFont="1" applyFill="1" applyBorder="1" applyAlignment="1">
      <alignment/>
    </xf>
    <xf numFmtId="0" fontId="0" fillId="0" borderId="39" xfId="0" applyFont="1" applyFill="1" applyBorder="1" applyAlignment="1">
      <alignment/>
    </xf>
    <xf numFmtId="0" fontId="0" fillId="25" borderId="40" xfId="0" applyFont="1" applyFill="1" applyBorder="1" applyAlignment="1">
      <alignment/>
    </xf>
    <xf numFmtId="0" fontId="0" fillId="25" borderId="41" xfId="0" applyFont="1" applyFill="1" applyBorder="1" applyAlignment="1">
      <alignment/>
    </xf>
    <xf numFmtId="0" fontId="5" fillId="25" borderId="0" xfId="0" applyFont="1" applyFill="1" applyAlignment="1">
      <alignment/>
    </xf>
    <xf numFmtId="0" fontId="5" fillId="25" borderId="0" xfId="0" applyFont="1" applyFill="1" applyBorder="1" applyAlignment="1">
      <alignment/>
    </xf>
    <xf numFmtId="39" fontId="5" fillId="25" borderId="0" xfId="0" applyNumberFormat="1" applyFont="1" applyFill="1" applyBorder="1" applyAlignment="1">
      <alignment/>
    </xf>
    <xf numFmtId="0" fontId="4" fillId="24" borderId="42" xfId="62" applyFont="1" applyFill="1" applyBorder="1" applyProtection="1">
      <alignment/>
      <protection/>
    </xf>
    <xf numFmtId="37" fontId="6" fillId="24" borderId="0" xfId="56" applyNumberFormat="1" applyFont="1" applyFill="1" applyBorder="1" applyAlignment="1" applyProtection="1">
      <alignment horizontal="right"/>
      <protection/>
    </xf>
    <xf numFmtId="3" fontId="5" fillId="0" borderId="43" xfId="0" applyNumberFormat="1" applyFont="1" applyFill="1" applyBorder="1" applyAlignment="1">
      <alignment/>
    </xf>
    <xf numFmtId="0" fontId="0" fillId="25" borderId="0" xfId="0" applyFont="1" applyFill="1" applyBorder="1" applyAlignment="1">
      <alignment/>
    </xf>
    <xf numFmtId="4" fontId="0" fillId="25" borderId="0" xfId="0" applyNumberFormat="1" applyFont="1" applyFill="1" applyBorder="1" applyAlignment="1" applyProtection="1">
      <alignment horizontal="right"/>
      <protection locked="0"/>
    </xf>
    <xf numFmtId="39" fontId="4" fillId="25" borderId="44" xfId="63" applyNumberFormat="1" applyFont="1" applyFill="1" applyBorder="1" applyAlignment="1" applyProtection="1">
      <alignment/>
      <protection/>
    </xf>
    <xf numFmtId="0" fontId="0" fillId="0" borderId="45" xfId="0" applyFont="1" applyFill="1" applyBorder="1" applyAlignment="1">
      <alignment/>
    </xf>
    <xf numFmtId="0" fontId="0" fillId="0" borderId="46" xfId="0" applyFont="1" applyFill="1" applyBorder="1" applyAlignment="1">
      <alignment/>
    </xf>
    <xf numFmtId="39" fontId="4" fillId="25" borderId="47" xfId="63" applyNumberFormat="1" applyFont="1" applyFill="1" applyBorder="1" applyAlignment="1" applyProtection="1">
      <alignment/>
      <protection/>
    </xf>
    <xf numFmtId="39" fontId="4" fillId="25" borderId="36" xfId="63" applyNumberFormat="1" applyFont="1" applyFill="1" applyBorder="1" applyAlignment="1" applyProtection="1">
      <alignment/>
      <protection/>
    </xf>
    <xf numFmtId="39" fontId="4" fillId="25" borderId="44" xfId="0" applyNumberFormat="1" applyFont="1" applyFill="1" applyBorder="1" applyAlignment="1">
      <alignment/>
    </xf>
    <xf numFmtId="39" fontId="4" fillId="25" borderId="47" xfId="0" applyNumberFormat="1" applyFont="1" applyFill="1" applyBorder="1" applyAlignment="1">
      <alignment/>
    </xf>
    <xf numFmtId="39" fontId="4" fillId="25" borderId="48" xfId="0" applyNumberFormat="1" applyFont="1" applyFill="1" applyBorder="1" applyAlignment="1">
      <alignment/>
    </xf>
    <xf numFmtId="4" fontId="0" fillId="25" borderId="22" xfId="0" applyNumberFormat="1" applyFont="1" applyFill="1" applyBorder="1" applyAlignment="1" applyProtection="1">
      <alignment horizontal="right"/>
      <protection locked="0"/>
    </xf>
    <xf numFmtId="39" fontId="11" fillId="24" borderId="11" xfId="0" applyNumberFormat="1" applyFont="1" applyFill="1" applyBorder="1" applyAlignment="1">
      <alignment horizontal="left" vertical="center"/>
    </xf>
    <xf numFmtId="39" fontId="11" fillId="25" borderId="0" xfId="0" applyNumberFormat="1" applyFont="1" applyFill="1" applyBorder="1" applyAlignment="1">
      <alignment horizontal="left" vertical="center"/>
    </xf>
    <xf numFmtId="39" fontId="4" fillId="0" borderId="0" xfId="0" applyNumberFormat="1" applyFont="1" applyFill="1" applyBorder="1" applyAlignment="1">
      <alignment horizontal="center"/>
    </xf>
    <xf numFmtId="0" fontId="0" fillId="0" borderId="0" xfId="0" applyFont="1" applyFill="1" applyBorder="1" applyAlignment="1">
      <alignment/>
    </xf>
    <xf numFmtId="39" fontId="4" fillId="25" borderId="0" xfId="63" applyNumberFormat="1" applyFont="1" applyFill="1" applyBorder="1" applyAlignment="1" applyProtection="1">
      <alignment/>
      <protection/>
    </xf>
    <xf numFmtId="39" fontId="4" fillId="25" borderId="0" xfId="0" applyNumberFormat="1" applyFont="1" applyFill="1" applyBorder="1" applyAlignment="1">
      <alignment horizontal="center"/>
    </xf>
    <xf numFmtId="0" fontId="0" fillId="25" borderId="0" xfId="0" applyFont="1" applyFill="1" applyBorder="1" applyAlignment="1">
      <alignment/>
    </xf>
    <xf numFmtId="39" fontId="4" fillId="25" borderId="38" xfId="0" applyNumberFormat="1" applyFont="1" applyFill="1" applyBorder="1" applyAlignment="1">
      <alignment horizontal="center"/>
    </xf>
    <xf numFmtId="0" fontId="9" fillId="24" borderId="10" xfId="0" applyFont="1" applyFill="1" applyBorder="1" applyAlignment="1">
      <alignment/>
    </xf>
    <xf numFmtId="39" fontId="4" fillId="24" borderId="11" xfId="0" applyNumberFormat="1" applyFont="1" applyFill="1" applyBorder="1" applyAlignment="1">
      <alignment horizontal="center"/>
    </xf>
    <xf numFmtId="0" fontId="0" fillId="24" borderId="11" xfId="0" applyFont="1" applyFill="1" applyBorder="1" applyAlignment="1">
      <alignment/>
    </xf>
    <xf numFmtId="4" fontId="0" fillId="24" borderId="11" xfId="0" applyNumberFormat="1" applyFont="1" applyFill="1" applyBorder="1" applyAlignment="1" applyProtection="1">
      <alignment horizontal="right"/>
      <protection locked="0"/>
    </xf>
    <xf numFmtId="39" fontId="4" fillId="25" borderId="45" xfId="0" applyNumberFormat="1" applyFont="1" applyFill="1" applyBorder="1" applyAlignment="1">
      <alignment horizontal="center"/>
    </xf>
    <xf numFmtId="0" fontId="0" fillId="25" borderId="45" xfId="0" applyFont="1" applyFill="1" applyBorder="1" applyAlignment="1">
      <alignment/>
    </xf>
    <xf numFmtId="39" fontId="4" fillId="25" borderId="22" xfId="0" applyNumberFormat="1" applyFont="1" applyFill="1" applyBorder="1" applyAlignment="1">
      <alignment horizontal="center"/>
    </xf>
    <xf numFmtId="0" fontId="0" fillId="25" borderId="22" xfId="0" applyFont="1" applyFill="1" applyBorder="1" applyAlignment="1">
      <alignment/>
    </xf>
    <xf numFmtId="39" fontId="4" fillId="25" borderId="14" xfId="0" applyNumberFormat="1" applyFont="1" applyFill="1" applyBorder="1" applyAlignment="1">
      <alignment horizontal="center"/>
    </xf>
    <xf numFmtId="39" fontId="4" fillId="25" borderId="49" xfId="0" applyNumberFormat="1" applyFont="1" applyFill="1" applyBorder="1" applyAlignment="1">
      <alignment horizontal="center"/>
    </xf>
    <xf numFmtId="0" fontId="0" fillId="25" borderId="50" xfId="0" applyFont="1" applyFill="1" applyBorder="1" applyAlignment="1">
      <alignment/>
    </xf>
    <xf numFmtId="0" fontId="0" fillId="25" borderId="22" xfId="0" applyFill="1" applyBorder="1" applyAlignment="1">
      <alignment/>
    </xf>
    <xf numFmtId="0" fontId="0" fillId="25" borderId="47" xfId="0" applyFill="1" applyBorder="1" applyAlignment="1">
      <alignment/>
    </xf>
    <xf numFmtId="39" fontId="4" fillId="25" borderId="34" xfId="0" applyNumberFormat="1" applyFont="1" applyFill="1" applyBorder="1" applyAlignment="1">
      <alignment horizontal="center"/>
    </xf>
    <xf numFmtId="0" fontId="0" fillId="25" borderId="34" xfId="0" applyFont="1" applyFill="1" applyBorder="1" applyAlignment="1">
      <alignment/>
    </xf>
    <xf numFmtId="176" fontId="0" fillId="25" borderId="51" xfId="47" applyNumberFormat="1" applyFont="1" applyFill="1" applyBorder="1" applyAlignment="1" applyProtection="1">
      <alignment horizontal="right"/>
      <protection locked="0"/>
    </xf>
    <xf numFmtId="176" fontId="0" fillId="25" borderId="52" xfId="47" applyNumberFormat="1" applyFont="1" applyFill="1" applyBorder="1" applyAlignment="1" applyProtection="1">
      <alignment horizontal="right"/>
      <protection locked="0"/>
    </xf>
    <xf numFmtId="176" fontId="0" fillId="25" borderId="53" xfId="47" applyNumberFormat="1" applyFont="1" applyFill="1" applyBorder="1" applyAlignment="1" applyProtection="1">
      <alignment horizontal="right"/>
      <protection locked="0"/>
    </xf>
    <xf numFmtId="39" fontId="7" fillId="25" borderId="0" xfId="0" applyNumberFormat="1" applyFont="1" applyFill="1" applyBorder="1" applyAlignment="1">
      <alignment horizontal="center"/>
    </xf>
    <xf numFmtId="39" fontId="4" fillId="25" borderId="37" xfId="0" applyNumberFormat="1" applyFont="1" applyFill="1" applyBorder="1" applyAlignment="1">
      <alignment/>
    </xf>
    <xf numFmtId="39" fontId="4" fillId="25" borderId="13" xfId="0" applyNumberFormat="1" applyFont="1" applyFill="1" applyBorder="1" applyAlignment="1">
      <alignment/>
    </xf>
    <xf numFmtId="0" fontId="5" fillId="25" borderId="0" xfId="0" applyFont="1" applyFill="1" applyBorder="1" applyAlignment="1">
      <alignment wrapText="1"/>
    </xf>
    <xf numFmtId="4" fontId="11" fillId="25" borderId="0" xfId="0" applyNumberFormat="1" applyFont="1" applyFill="1" applyBorder="1" applyAlignment="1">
      <alignment horizontal="left" vertical="center"/>
    </xf>
    <xf numFmtId="0" fontId="15" fillId="25" borderId="0" xfId="0" applyFont="1" applyFill="1" applyBorder="1" applyAlignment="1">
      <alignment/>
    </xf>
    <xf numFmtId="0" fontId="5" fillId="24" borderId="11" xfId="0" applyFont="1" applyFill="1" applyBorder="1" applyAlignment="1">
      <alignment/>
    </xf>
    <xf numFmtId="0" fontId="0" fillId="0" borderId="41" xfId="0" applyFont="1" applyFill="1" applyBorder="1" applyAlignment="1">
      <alignment/>
    </xf>
    <xf numFmtId="0" fontId="0" fillId="0" borderId="54" xfId="0" applyFont="1" applyFill="1" applyBorder="1" applyAlignment="1">
      <alignment/>
    </xf>
    <xf numFmtId="0" fontId="0" fillId="0" borderId="55" xfId="0" applyFont="1" applyFill="1" applyBorder="1" applyAlignment="1">
      <alignment/>
    </xf>
    <xf numFmtId="0" fontId="0" fillId="0" borderId="35" xfId="0" applyFont="1" applyFill="1" applyBorder="1" applyAlignment="1">
      <alignment/>
    </xf>
    <xf numFmtId="4" fontId="11" fillId="24" borderId="11" xfId="0" applyNumberFormat="1" applyFont="1" applyFill="1" applyBorder="1" applyAlignment="1">
      <alignment horizontal="left" vertical="center"/>
    </xf>
    <xf numFmtId="3" fontId="0" fillId="25" borderId="0" xfId="0" applyNumberFormat="1" applyFont="1" applyFill="1" applyBorder="1" applyAlignment="1" applyProtection="1">
      <alignment/>
      <protection/>
    </xf>
    <xf numFmtId="3" fontId="12" fillId="25" borderId="0" xfId="0" applyNumberFormat="1" applyFont="1" applyFill="1" applyBorder="1" applyAlignment="1" applyProtection="1">
      <alignment/>
      <protection/>
    </xf>
    <xf numFmtId="3" fontId="12" fillId="25" borderId="0" xfId="0" applyNumberFormat="1" applyFont="1" applyFill="1" applyBorder="1" applyAlignment="1">
      <alignment/>
    </xf>
    <xf numFmtId="0" fontId="17" fillId="25" borderId="0" xfId="0" applyFont="1" applyFill="1" applyBorder="1" applyAlignment="1">
      <alignment/>
    </xf>
    <xf numFmtId="0" fontId="18" fillId="25" borderId="0" xfId="0" applyFont="1" applyFill="1" applyBorder="1" applyAlignment="1">
      <alignment/>
    </xf>
    <xf numFmtId="0" fontId="9" fillId="25" borderId="0" xfId="0" applyFont="1" applyFill="1" applyBorder="1" applyAlignment="1">
      <alignment horizontal="left"/>
    </xf>
    <xf numFmtId="39" fontId="9" fillId="25" borderId="0" xfId="0" applyNumberFormat="1" applyFont="1" applyFill="1" applyBorder="1" applyAlignment="1">
      <alignment horizontal="center"/>
    </xf>
    <xf numFmtId="0" fontId="12" fillId="25" borderId="0" xfId="0" applyFont="1" applyFill="1" applyBorder="1" applyAlignment="1">
      <alignment/>
    </xf>
    <xf numFmtId="4" fontId="12" fillId="25" borderId="0" xfId="0" applyNumberFormat="1" applyFont="1" applyFill="1" applyBorder="1" applyAlignment="1" applyProtection="1">
      <alignment horizontal="right"/>
      <protection locked="0"/>
    </xf>
    <xf numFmtId="39" fontId="9" fillId="25" borderId="0" xfId="0" applyNumberFormat="1" applyFont="1" applyFill="1" applyBorder="1" applyAlignment="1">
      <alignment horizontal="left"/>
    </xf>
    <xf numFmtId="0" fontId="4" fillId="0" borderId="37" xfId="0" applyFont="1" applyFill="1" applyBorder="1" applyAlignment="1">
      <alignment horizontal="left"/>
    </xf>
    <xf numFmtId="0" fontId="11" fillId="25" borderId="0" xfId="0" applyFont="1" applyFill="1" applyBorder="1" applyAlignment="1">
      <alignment/>
    </xf>
    <xf numFmtId="4" fontId="0" fillId="4" borderId="22" xfId="0" applyNumberFormat="1" applyFont="1" applyFill="1" applyBorder="1" applyAlignment="1" applyProtection="1">
      <alignment horizontal="right"/>
      <protection locked="0"/>
    </xf>
    <xf numFmtId="4" fontId="0" fillId="4" borderId="34" xfId="0" applyNumberFormat="1" applyFont="1" applyFill="1" applyBorder="1" applyAlignment="1" applyProtection="1">
      <alignment horizontal="right"/>
      <protection locked="0"/>
    </xf>
    <xf numFmtId="4" fontId="0" fillId="4" borderId="45" xfId="0" applyNumberFormat="1" applyFont="1" applyFill="1" applyBorder="1" applyAlignment="1" applyProtection="1">
      <alignment horizontal="right"/>
      <protection locked="0"/>
    </xf>
    <xf numFmtId="0" fontId="5" fillId="24" borderId="12" xfId="0" applyFont="1" applyFill="1" applyBorder="1" applyAlignment="1">
      <alignment/>
    </xf>
    <xf numFmtId="39" fontId="4" fillId="0" borderId="0" xfId="0" applyNumberFormat="1" applyFont="1" applyFill="1" applyBorder="1" applyAlignment="1">
      <alignment horizontal="left"/>
    </xf>
    <xf numFmtId="0" fontId="15" fillId="24" borderId="11" xfId="0" applyFont="1" applyFill="1" applyBorder="1" applyAlignment="1">
      <alignment/>
    </xf>
    <xf numFmtId="0" fontId="15" fillId="24" borderId="12" xfId="0" applyFont="1" applyFill="1" applyBorder="1" applyAlignment="1">
      <alignment/>
    </xf>
    <xf numFmtId="176" fontId="0" fillId="25" borderId="56" xfId="47" applyNumberFormat="1" applyFont="1" applyFill="1" applyBorder="1" applyAlignment="1" applyProtection="1">
      <alignment/>
      <protection/>
    </xf>
    <xf numFmtId="176" fontId="0" fillId="25" borderId="35" xfId="47" applyNumberFormat="1" applyFont="1" applyFill="1" applyBorder="1" applyAlignment="1" applyProtection="1">
      <alignment/>
      <protection/>
    </xf>
    <xf numFmtId="176" fontId="0" fillId="25" borderId="41" xfId="47" applyNumberFormat="1" applyFont="1" applyFill="1" applyBorder="1" applyAlignment="1">
      <alignment/>
    </xf>
    <xf numFmtId="176" fontId="0" fillId="25" borderId="40" xfId="47" applyNumberFormat="1" applyFont="1" applyFill="1" applyBorder="1" applyAlignment="1">
      <alignment/>
    </xf>
    <xf numFmtId="176" fontId="0" fillId="25" borderId="54" xfId="47" applyNumberFormat="1" applyFont="1" applyFill="1" applyBorder="1" applyAlignment="1">
      <alignment/>
    </xf>
    <xf numFmtId="176" fontId="0" fillId="25" borderId="35" xfId="47" applyNumberFormat="1" applyFont="1" applyFill="1" applyBorder="1" applyAlignment="1">
      <alignment/>
    </xf>
    <xf numFmtId="176" fontId="0" fillId="25" borderId="54" xfId="47" applyNumberFormat="1" applyFont="1" applyFill="1" applyBorder="1" applyAlignment="1" applyProtection="1">
      <alignment/>
      <protection/>
    </xf>
    <xf numFmtId="176" fontId="0" fillId="25" borderId="55" xfId="47" applyNumberFormat="1" applyFont="1" applyFill="1" applyBorder="1" applyAlignment="1" applyProtection="1">
      <alignment/>
      <protection/>
    </xf>
    <xf numFmtId="176" fontId="0" fillId="26" borderId="57" xfId="47" applyNumberFormat="1" applyFont="1" applyFill="1" applyBorder="1" applyAlignment="1" applyProtection="1">
      <alignment vertical="center"/>
      <protection/>
    </xf>
    <xf numFmtId="176" fontId="0" fillId="22" borderId="57" xfId="47" applyNumberFormat="1" applyFont="1" applyFill="1" applyBorder="1" applyAlignment="1" applyProtection="1">
      <alignment vertical="center"/>
      <protection/>
    </xf>
    <xf numFmtId="39" fontId="4" fillId="25" borderId="48" xfId="63" applyNumberFormat="1" applyFont="1" applyFill="1" applyBorder="1" applyAlignment="1" applyProtection="1">
      <alignment/>
      <protection/>
    </xf>
    <xf numFmtId="0" fontId="0" fillId="0" borderId="58" xfId="0" applyFont="1" applyFill="1" applyBorder="1" applyAlignment="1">
      <alignment/>
    </xf>
    <xf numFmtId="0" fontId="0" fillId="0" borderId="59" xfId="0" applyFont="1" applyFill="1" applyBorder="1" applyAlignment="1">
      <alignment/>
    </xf>
    <xf numFmtId="0" fontId="0" fillId="25" borderId="58" xfId="0" applyFont="1" applyFill="1" applyBorder="1" applyAlignment="1">
      <alignment/>
    </xf>
    <xf numFmtId="176" fontId="0" fillId="25" borderId="22" xfId="47" applyNumberFormat="1" applyFont="1" applyFill="1" applyBorder="1" applyAlignment="1" applyProtection="1">
      <alignment horizontal="right"/>
      <protection locked="0"/>
    </xf>
    <xf numFmtId="0" fontId="9" fillId="25" borderId="0" xfId="0" applyNumberFormat="1" applyFont="1" applyFill="1" applyBorder="1" applyAlignment="1">
      <alignment vertical="top"/>
    </xf>
    <xf numFmtId="0" fontId="18" fillId="25" borderId="0" xfId="0" applyFont="1" applyFill="1" applyAlignment="1">
      <alignment/>
    </xf>
    <xf numFmtId="0" fontId="18" fillId="25" borderId="0" xfId="0" applyFont="1" applyFill="1" applyBorder="1" applyAlignment="1">
      <alignment wrapText="1"/>
    </xf>
    <xf numFmtId="3" fontId="5" fillId="25" borderId="0" xfId="0" applyNumberFormat="1" applyFont="1" applyFill="1" applyAlignment="1">
      <alignment/>
    </xf>
    <xf numFmtId="0" fontId="5" fillId="25" borderId="0" xfId="0" applyFont="1" applyFill="1" applyBorder="1" applyAlignment="1">
      <alignment horizontal="center"/>
    </xf>
    <xf numFmtId="0" fontId="0" fillId="25" borderId="0" xfId="0" applyNumberFormat="1" applyFont="1" applyFill="1" applyBorder="1" applyAlignment="1">
      <alignment vertical="top"/>
    </xf>
    <xf numFmtId="37" fontId="6" fillId="24" borderId="60" xfId="56" applyFont="1" applyFill="1" applyBorder="1" applyAlignment="1" applyProtection="1">
      <alignment horizontal="right"/>
      <protection/>
    </xf>
    <xf numFmtId="0" fontId="21" fillId="0" borderId="0" xfId="62" applyFont="1" applyFill="1" applyProtection="1">
      <alignment/>
      <protection/>
    </xf>
    <xf numFmtId="0" fontId="0" fillId="0" borderId="0" xfId="62" applyFont="1" applyFill="1" applyProtection="1">
      <alignment/>
      <protection/>
    </xf>
    <xf numFmtId="177" fontId="0" fillId="4" borderId="61" xfId="0" applyNumberFormat="1" applyFont="1" applyFill="1" applyBorder="1" applyAlignment="1" applyProtection="1">
      <alignment horizontal="right"/>
      <protection locked="0"/>
    </xf>
    <xf numFmtId="177" fontId="0" fillId="4" borderId="32" xfId="0" applyNumberFormat="1" applyFont="1" applyFill="1" applyBorder="1" applyAlignment="1" applyProtection="1">
      <alignment horizontal="right"/>
      <protection locked="0"/>
    </xf>
    <xf numFmtId="177" fontId="0" fillId="4" borderId="53" xfId="0" applyNumberFormat="1" applyFont="1" applyFill="1" applyBorder="1" applyAlignment="1" applyProtection="1">
      <alignment horizontal="right"/>
      <protection locked="0"/>
    </xf>
    <xf numFmtId="39" fontId="22" fillId="24" borderId="10" xfId="0" applyNumberFormat="1" applyFont="1" applyFill="1" applyBorder="1" applyAlignment="1">
      <alignment horizontal="left" vertical="center"/>
    </xf>
    <xf numFmtId="0" fontId="22" fillId="24" borderId="10" xfId="0" applyFont="1" applyFill="1" applyBorder="1" applyAlignment="1">
      <alignment horizontal="left" vertical="center"/>
    </xf>
    <xf numFmtId="0" fontId="20" fillId="25" borderId="47" xfId="0" applyFont="1" applyFill="1" applyBorder="1" applyAlignment="1">
      <alignment/>
    </xf>
    <xf numFmtId="22" fontId="11" fillId="24" borderId="0" xfId="62" applyNumberFormat="1" applyFont="1" applyFill="1" applyBorder="1" applyAlignment="1" applyProtection="1">
      <alignment horizontal="left" vertical="top"/>
      <protection/>
    </xf>
    <xf numFmtId="0" fontId="11" fillId="24" borderId="0" xfId="62" applyFont="1" applyFill="1" applyBorder="1" applyAlignment="1" applyProtection="1">
      <alignment horizontal="centerContinuous" vertical="top"/>
      <protection/>
    </xf>
    <xf numFmtId="0" fontId="4" fillId="24" borderId="15" xfId="62" applyFont="1" applyFill="1" applyBorder="1" applyAlignment="1" applyProtection="1">
      <alignment/>
      <protection/>
    </xf>
    <xf numFmtId="0" fontId="4" fillId="24" borderId="18" xfId="62" applyFont="1" applyFill="1" applyBorder="1" applyAlignment="1" applyProtection="1">
      <alignment/>
      <protection/>
    </xf>
    <xf numFmtId="0" fontId="0" fillId="24" borderId="15" xfId="0" applyNumberFormat="1" applyFont="1" applyFill="1" applyBorder="1" applyAlignment="1">
      <alignment/>
    </xf>
    <xf numFmtId="0" fontId="0" fillId="24" borderId="0" xfId="0" applyNumberFormat="1" applyFont="1" applyFill="1" applyBorder="1" applyAlignment="1">
      <alignment/>
    </xf>
    <xf numFmtId="17" fontId="11" fillId="24" borderId="17" xfId="62" applyNumberFormat="1" applyFont="1" applyFill="1" applyBorder="1" applyAlignment="1" applyProtection="1" quotePrefix="1">
      <alignment horizontal="left" vertical="top"/>
      <protection/>
    </xf>
    <xf numFmtId="17" fontId="11" fillId="24" borderId="24" xfId="62" applyNumberFormat="1" applyFont="1" applyFill="1" applyBorder="1" applyAlignment="1" applyProtection="1" quotePrefix="1">
      <alignment horizontal="left" vertical="top"/>
      <protection/>
    </xf>
    <xf numFmtId="0" fontId="23" fillId="24" borderId="0" xfId="0" applyNumberFormat="1" applyFont="1" applyFill="1" applyBorder="1" applyAlignment="1">
      <alignment horizontal="right"/>
    </xf>
    <xf numFmtId="39" fontId="0" fillId="0" borderId="13" xfId="0" applyNumberFormat="1" applyFont="1" applyBorder="1" applyAlignment="1">
      <alignment vertical="center"/>
    </xf>
    <xf numFmtId="39" fontId="4" fillId="0" borderId="62" xfId="0" applyNumberFormat="1" applyFont="1" applyBorder="1" applyAlignment="1">
      <alignment vertical="center"/>
    </xf>
    <xf numFmtId="0" fontId="0" fillId="0" borderId="62" xfId="0" applyNumberFormat="1" applyFont="1" applyFill="1" applyBorder="1" applyAlignment="1">
      <alignment vertical="center"/>
    </xf>
    <xf numFmtId="0" fontId="0" fillId="0" borderId="15" xfId="0" applyNumberFormat="1" applyFont="1" applyFill="1" applyBorder="1" applyAlignment="1">
      <alignment vertical="center"/>
    </xf>
    <xf numFmtId="0" fontId="0" fillId="0" borderId="15" xfId="0" applyFont="1" applyFill="1" applyBorder="1" applyAlignment="1">
      <alignment vertical="center"/>
    </xf>
    <xf numFmtId="0" fontId="0" fillId="25" borderId="15" xfId="0" applyFont="1" applyFill="1" applyBorder="1" applyAlignment="1">
      <alignment vertical="center"/>
    </xf>
    <xf numFmtId="0" fontId="0" fillId="0" borderId="15" xfId="0" applyFont="1" applyFill="1" applyBorder="1" applyAlignment="1">
      <alignment horizontal="right" vertical="center"/>
    </xf>
    <xf numFmtId="176" fontId="0" fillId="26" borderId="63" xfId="47" applyNumberFormat="1" applyFont="1" applyFill="1" applyBorder="1" applyAlignment="1" applyProtection="1">
      <alignment vertical="center"/>
      <protection/>
    </xf>
    <xf numFmtId="39" fontId="4" fillId="0" borderId="37" xfId="0" applyNumberFormat="1" applyFont="1" applyBorder="1" applyAlignment="1">
      <alignment vertical="center"/>
    </xf>
    <xf numFmtId="39" fontId="9" fillId="0" borderId="37" xfId="0" applyNumberFormat="1" applyFont="1" applyFill="1" applyBorder="1" applyAlignment="1">
      <alignment horizontal="center" vertical="center"/>
    </xf>
    <xf numFmtId="0" fontId="0" fillId="0" borderId="64" xfId="0" applyFont="1" applyFill="1" applyBorder="1" applyAlignment="1">
      <alignment vertical="center"/>
    </xf>
    <xf numFmtId="0" fontId="0" fillId="0" borderId="28" xfId="0" applyFont="1" applyFill="1" applyBorder="1" applyAlignment="1">
      <alignment vertical="center"/>
    </xf>
    <xf numFmtId="0" fontId="0" fillId="0" borderId="65" xfId="0" applyFont="1" applyFill="1" applyBorder="1" applyAlignment="1">
      <alignment vertical="center"/>
    </xf>
    <xf numFmtId="39" fontId="9" fillId="0" borderId="62" xfId="0" applyNumberFormat="1" applyFont="1" applyFill="1" applyBorder="1" applyAlignment="1">
      <alignment horizontal="center" vertical="center"/>
    </xf>
    <xf numFmtId="39" fontId="9" fillId="0" borderId="15" xfId="0" applyNumberFormat="1" applyFont="1" applyFill="1" applyBorder="1" applyAlignment="1">
      <alignment horizontal="center" vertical="center"/>
    </xf>
    <xf numFmtId="0" fontId="0" fillId="0" borderId="66" xfId="0" applyFont="1" applyFill="1" applyBorder="1" applyAlignment="1">
      <alignment horizontal="right" vertical="center"/>
    </xf>
    <xf numFmtId="176" fontId="0" fillId="26" borderId="63" xfId="47" applyNumberFormat="1" applyFont="1" applyFill="1" applyBorder="1" applyAlignment="1" applyProtection="1">
      <alignment horizontal="right" vertical="center"/>
      <protection/>
    </xf>
    <xf numFmtId="39" fontId="0" fillId="0" borderId="0" xfId="0" applyNumberFormat="1" applyFont="1" applyFill="1" applyBorder="1" applyAlignment="1">
      <alignment horizontal="left"/>
    </xf>
    <xf numFmtId="0" fontId="5" fillId="0" borderId="0" xfId="0" applyFont="1" applyFill="1" applyBorder="1" applyAlignment="1">
      <alignment horizontal="left"/>
    </xf>
    <xf numFmtId="0" fontId="9" fillId="24" borderId="60" xfId="0" applyFont="1" applyFill="1" applyBorder="1" applyAlignment="1">
      <alignment/>
    </xf>
    <xf numFmtId="0" fontId="4" fillId="0" borderId="19" xfId="0" applyFont="1" applyFill="1" applyBorder="1" applyAlignment="1">
      <alignment/>
    </xf>
    <xf numFmtId="0" fontId="4" fillId="0" borderId="67" xfId="0" applyFont="1" applyFill="1" applyBorder="1" applyAlignment="1">
      <alignment/>
    </xf>
    <xf numFmtId="0" fontId="4" fillId="25" borderId="68" xfId="0" applyFont="1" applyFill="1" applyBorder="1" applyAlignment="1">
      <alignment/>
    </xf>
    <xf numFmtId="39" fontId="10" fillId="25" borderId="0" xfId="0" applyNumberFormat="1" applyFont="1" applyFill="1" applyBorder="1" applyAlignment="1">
      <alignment/>
    </xf>
    <xf numFmtId="39" fontId="9" fillId="24" borderId="10" xfId="0" applyNumberFormat="1" applyFont="1" applyFill="1" applyBorder="1" applyAlignment="1">
      <alignment horizontal="center" vertical="center"/>
    </xf>
    <xf numFmtId="39" fontId="9" fillId="24" borderId="69" xfId="0" applyNumberFormat="1" applyFont="1" applyFill="1" applyBorder="1" applyAlignment="1">
      <alignment horizontal="left" vertical="center"/>
    </xf>
    <xf numFmtId="39" fontId="9" fillId="25" borderId="0" xfId="0" applyNumberFormat="1" applyFont="1" applyFill="1" applyBorder="1" applyAlignment="1">
      <alignment horizontal="left" vertical="center"/>
    </xf>
    <xf numFmtId="0" fontId="0" fillId="25" borderId="0" xfId="0" applyFont="1" applyFill="1" applyAlignment="1">
      <alignment horizontal="center" vertical="top"/>
    </xf>
    <xf numFmtId="0" fontId="0" fillId="25" borderId="0" xfId="0" applyFont="1" applyFill="1" applyAlignment="1">
      <alignment vertical="top" wrapText="1"/>
    </xf>
    <xf numFmtId="0" fontId="25" fillId="4" borderId="52" xfId="0" applyFont="1" applyFill="1" applyBorder="1" applyAlignment="1">
      <alignment/>
    </xf>
    <xf numFmtId="0" fontId="0" fillId="4" borderId="52" xfId="0" applyFont="1" applyFill="1" applyBorder="1" applyAlignment="1">
      <alignment/>
    </xf>
    <xf numFmtId="0" fontId="0" fillId="25" borderId="70" xfId="0" applyFont="1" applyFill="1" applyBorder="1" applyAlignment="1">
      <alignment/>
    </xf>
    <xf numFmtId="0" fontId="4" fillId="25" borderId="0" xfId="0" applyFont="1" applyFill="1" applyAlignment="1">
      <alignment vertical="top" wrapText="1"/>
    </xf>
    <xf numFmtId="0" fontId="0" fillId="25" borderId="14" xfId="0" applyFont="1" applyFill="1" applyBorder="1" applyAlignment="1">
      <alignment/>
    </xf>
    <xf numFmtId="0" fontId="0" fillId="25" borderId="0" xfId="0" applyFont="1" applyFill="1" applyAlignment="1">
      <alignment horizontal="left" vertical="top" wrapText="1"/>
    </xf>
    <xf numFmtId="0" fontId="0" fillId="25" borderId="0" xfId="0" applyFont="1" applyFill="1" applyAlignment="1">
      <alignment wrapText="1"/>
    </xf>
    <xf numFmtId="0" fontId="0" fillId="25" borderId="10" xfId="0" applyFont="1" applyFill="1" applyBorder="1" applyAlignment="1">
      <alignment horizontal="center" vertical="top"/>
    </xf>
    <xf numFmtId="0" fontId="0" fillId="25" borderId="12" xfId="0" applyFont="1" applyFill="1" applyBorder="1" applyAlignment="1">
      <alignment wrapText="1"/>
    </xf>
    <xf numFmtId="0" fontId="0" fillId="24" borderId="0" xfId="0" applyFont="1" applyFill="1" applyAlignment="1">
      <alignment/>
    </xf>
    <xf numFmtId="0" fontId="0" fillId="0" borderId="0" xfId="0" applyFont="1" applyFill="1" applyAlignment="1">
      <alignment horizontal="right"/>
    </xf>
    <xf numFmtId="178" fontId="0" fillId="0" borderId="0" xfId="41" applyFont="1" applyFill="1" applyBorder="1" applyAlignment="1">
      <alignment/>
    </xf>
    <xf numFmtId="0" fontId="0" fillId="0" borderId="49" xfId="0" applyFont="1" applyFill="1" applyBorder="1" applyAlignment="1">
      <alignment vertical="top" wrapText="1"/>
    </xf>
    <xf numFmtId="0" fontId="0" fillId="0" borderId="0" xfId="0" applyFont="1" applyFill="1" applyBorder="1" applyAlignment="1">
      <alignment vertical="top" wrapText="1"/>
    </xf>
    <xf numFmtId="9" fontId="0" fillId="0" borderId="0" xfId="59" applyFont="1" applyFill="1" applyBorder="1" applyAlignment="1">
      <alignment/>
    </xf>
    <xf numFmtId="0" fontId="0" fillId="0" borderId="71" xfId="0" applyFont="1" applyFill="1" applyBorder="1" applyAlignment="1">
      <alignment horizontal="right" vertical="center"/>
    </xf>
    <xf numFmtId="0" fontId="16" fillId="25" borderId="38" xfId="0" applyNumberFormat="1" applyFont="1" applyFill="1" applyBorder="1" applyAlignment="1">
      <alignment horizontal="left" vertical="top" wrapText="1"/>
    </xf>
    <xf numFmtId="0" fontId="0" fillId="25" borderId="72" xfId="0" applyFont="1" applyFill="1" applyBorder="1" applyAlignment="1">
      <alignment horizontal="center" vertical="top"/>
    </xf>
    <xf numFmtId="0" fontId="0" fillId="25" borderId="29" xfId="0" applyFont="1" applyFill="1" applyBorder="1" applyAlignment="1">
      <alignment horizontal="center" vertical="top"/>
    </xf>
    <xf numFmtId="0" fontId="0" fillId="25" borderId="37" xfId="0" applyFont="1" applyFill="1" applyBorder="1" applyAlignment="1">
      <alignment horizontal="center" vertical="top"/>
    </xf>
    <xf numFmtId="0" fontId="25" fillId="25" borderId="14" xfId="0" applyFont="1" applyFill="1" applyBorder="1" applyAlignment="1">
      <alignment/>
    </xf>
    <xf numFmtId="0" fontId="25" fillId="0" borderId="49" xfId="0" applyFont="1" applyFill="1" applyBorder="1" applyAlignment="1">
      <alignment/>
    </xf>
    <xf numFmtId="0" fontId="0" fillId="4" borderId="20" xfId="62" applyFont="1" applyFill="1" applyBorder="1" applyAlignment="1" applyProtection="1">
      <alignment/>
      <protection locked="0"/>
    </xf>
    <xf numFmtId="0" fontId="0" fillId="4" borderId="14" xfId="62" applyFont="1" applyFill="1" applyBorder="1" applyAlignment="1" applyProtection="1">
      <alignment/>
      <protection locked="0"/>
    </xf>
    <xf numFmtId="0" fontId="4" fillId="4" borderId="14" xfId="62" applyFont="1" applyFill="1" applyBorder="1" applyAlignment="1" applyProtection="1">
      <alignment/>
      <protection locked="0"/>
    </xf>
    <xf numFmtId="0" fontId="0" fillId="4" borderId="21" xfId="62" applyFont="1" applyFill="1" applyBorder="1" applyAlignment="1" applyProtection="1">
      <alignment/>
      <protection locked="0"/>
    </xf>
    <xf numFmtId="14" fontId="42" fillId="4" borderId="60" xfId="62" applyNumberFormat="1" applyFont="1" applyFill="1" applyBorder="1" applyAlignment="1" applyProtection="1">
      <alignment horizontal="center" vertical="top"/>
      <protection/>
    </xf>
    <xf numFmtId="0" fontId="4" fillId="20" borderId="60" xfId="61" applyFont="1" applyFill="1" applyBorder="1">
      <alignment/>
      <protection/>
    </xf>
    <xf numFmtId="0" fontId="25" fillId="20" borderId="0" xfId="61" applyFont="1" applyFill="1">
      <alignment/>
      <protection/>
    </xf>
    <xf numFmtId="0" fontId="0" fillId="4" borderId="60" xfId="61" applyFont="1" applyFill="1" applyBorder="1">
      <alignment/>
      <protection/>
    </xf>
    <xf numFmtId="0" fontId="0" fillId="20" borderId="0" xfId="61" applyFont="1" applyFill="1" applyBorder="1">
      <alignment/>
      <protection/>
    </xf>
    <xf numFmtId="0" fontId="0" fillId="22" borderId="60" xfId="61" applyFont="1" applyFill="1" applyBorder="1">
      <alignment/>
      <protection/>
    </xf>
    <xf numFmtId="0" fontId="0" fillId="7" borderId="60" xfId="61" applyFont="1" applyFill="1" applyBorder="1">
      <alignment/>
      <protection/>
    </xf>
    <xf numFmtId="0" fontId="0" fillId="26" borderId="60" xfId="61" applyFont="1" applyFill="1" applyBorder="1">
      <alignment/>
      <protection/>
    </xf>
    <xf numFmtId="39" fontId="4" fillId="0" borderId="73" xfId="0" applyNumberFormat="1" applyFont="1" applyFill="1" applyBorder="1" applyAlignment="1">
      <alignment horizontal="left"/>
    </xf>
    <xf numFmtId="39" fontId="4" fillId="0" borderId="74" xfId="0" applyNumberFormat="1" applyFont="1" applyFill="1" applyBorder="1" applyAlignment="1">
      <alignment horizontal="center"/>
    </xf>
    <xf numFmtId="0" fontId="0" fillId="0" borderId="74" xfId="0" applyFont="1" applyFill="1" applyBorder="1" applyAlignment="1">
      <alignment/>
    </xf>
    <xf numFmtId="0" fontId="0" fillId="0" borderId="75" xfId="0" applyFont="1" applyFill="1" applyBorder="1" applyAlignment="1">
      <alignment/>
    </xf>
    <xf numFmtId="39" fontId="4" fillId="0" borderId="40" xfId="0" applyNumberFormat="1" applyFont="1" applyFill="1" applyBorder="1" applyAlignment="1">
      <alignment horizontal="center"/>
    </xf>
    <xf numFmtId="0" fontId="0" fillId="0" borderId="76" xfId="0" applyFont="1" applyFill="1" applyBorder="1" applyAlignment="1">
      <alignment/>
    </xf>
    <xf numFmtId="0" fontId="0" fillId="0" borderId="40" xfId="0" applyFont="1" applyFill="1" applyBorder="1" applyAlignment="1">
      <alignment/>
    </xf>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10" fontId="0" fillId="0" borderId="0" xfId="0" applyNumberFormat="1" applyFont="1" applyFill="1" applyBorder="1" applyAlignment="1">
      <alignment horizontal="center" vertical="center"/>
    </xf>
    <xf numFmtId="0" fontId="0" fillId="0" borderId="0" xfId="0" applyFont="1" applyBorder="1" applyAlignment="1">
      <alignment/>
    </xf>
    <xf numFmtId="0" fontId="4" fillId="0" borderId="0" xfId="0" applyFont="1" applyAlignment="1">
      <alignment/>
    </xf>
    <xf numFmtId="9" fontId="0" fillId="0" borderId="0" xfId="0" applyNumberFormat="1" applyFont="1" applyFill="1" applyBorder="1" applyAlignment="1">
      <alignment vertical="center"/>
    </xf>
    <xf numFmtId="176" fontId="0" fillId="25" borderId="0" xfId="47" applyNumberFormat="1" applyFont="1" applyFill="1" applyBorder="1" applyAlignment="1">
      <alignment vertical="center"/>
    </xf>
    <xf numFmtId="39" fontId="4" fillId="0" borderId="44" xfId="0" applyNumberFormat="1" applyFont="1" applyFill="1" applyBorder="1" applyAlignment="1">
      <alignment horizontal="left"/>
    </xf>
    <xf numFmtId="39" fontId="4" fillId="0" borderId="45" xfId="0" applyNumberFormat="1" applyFont="1" applyFill="1" applyBorder="1" applyAlignment="1">
      <alignment horizontal="center"/>
    </xf>
    <xf numFmtId="4" fontId="0" fillId="4" borderId="77" xfId="0" applyNumberFormat="1" applyFont="1" applyFill="1" applyBorder="1" applyAlignment="1" applyProtection="1">
      <alignment horizontal="right"/>
      <protection locked="0"/>
    </xf>
    <xf numFmtId="39" fontId="4" fillId="0" borderId="47" xfId="0" applyNumberFormat="1" applyFont="1" applyFill="1" applyBorder="1" applyAlignment="1">
      <alignment horizontal="left"/>
    </xf>
    <xf numFmtId="0" fontId="44" fillId="0" borderId="0" xfId="0" applyFont="1" applyFill="1" applyBorder="1" applyAlignment="1">
      <alignment horizontal="center"/>
    </xf>
    <xf numFmtId="0" fontId="44" fillId="0" borderId="0" xfId="0" applyFont="1" applyFill="1" applyBorder="1" applyAlignment="1">
      <alignment horizontal="left"/>
    </xf>
    <xf numFmtId="0" fontId="17" fillId="25" borderId="78" xfId="0" applyFont="1" applyFill="1" applyBorder="1" applyAlignment="1">
      <alignment/>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alignment horizontal="left" vertical="top" wrapText="1"/>
    </xf>
    <xf numFmtId="176" fontId="0" fillId="25" borderId="52" xfId="47" applyNumberFormat="1" applyFont="1" applyFill="1" applyBorder="1" applyAlignment="1">
      <alignment vertical="center"/>
    </xf>
    <xf numFmtId="39" fontId="0" fillId="0" borderId="79" xfId="0" applyNumberFormat="1" applyFont="1" applyFill="1" applyBorder="1" applyAlignment="1">
      <alignment horizontal="left"/>
    </xf>
    <xf numFmtId="39" fontId="4" fillId="0" borderId="80" xfId="0" applyNumberFormat="1" applyFont="1" applyFill="1" applyBorder="1" applyAlignment="1">
      <alignment horizontal="left"/>
    </xf>
    <xf numFmtId="0" fontId="5" fillId="0" borderId="80" xfId="0" applyFont="1" applyFill="1" applyBorder="1" applyAlignment="1">
      <alignment/>
    </xf>
    <xf numFmtId="0" fontId="5" fillId="0" borderId="81" xfId="0" applyFont="1" applyFill="1" applyBorder="1" applyAlignment="1">
      <alignment/>
    </xf>
    <xf numFmtId="39" fontId="0" fillId="0" borderId="82" xfId="0" applyNumberFormat="1" applyFont="1" applyFill="1" applyBorder="1" applyAlignment="1">
      <alignment horizontal="left"/>
    </xf>
    <xf numFmtId="0" fontId="5" fillId="0" borderId="83" xfId="0" applyFont="1" applyFill="1" applyBorder="1" applyAlignment="1">
      <alignment/>
    </xf>
    <xf numFmtId="0" fontId="4" fillId="0" borderId="84" xfId="0" applyFont="1" applyFill="1" applyBorder="1" applyAlignment="1">
      <alignment horizontal="left"/>
    </xf>
    <xf numFmtId="39" fontId="4" fillId="0" borderId="85" xfId="0" applyNumberFormat="1" applyFont="1" applyFill="1" applyBorder="1" applyAlignment="1">
      <alignment horizontal="left"/>
    </xf>
    <xf numFmtId="0" fontId="5" fillId="0" borderId="85" xfId="0" applyFont="1" applyFill="1" applyBorder="1" applyAlignment="1">
      <alignment/>
    </xf>
    <xf numFmtId="0" fontId="5" fillId="0" borderId="86" xfId="0" applyFont="1" applyFill="1" applyBorder="1" applyAlignment="1">
      <alignment/>
    </xf>
    <xf numFmtId="39" fontId="9" fillId="24" borderId="87" xfId="0" applyNumberFormat="1" applyFont="1" applyFill="1" applyBorder="1" applyAlignment="1">
      <alignment horizontal="left" vertical="center"/>
    </xf>
    <xf numFmtId="39" fontId="9" fillId="24" borderId="88" xfId="0" applyNumberFormat="1" applyFont="1" applyFill="1" applyBorder="1" applyAlignment="1">
      <alignment horizontal="left" vertical="center"/>
    </xf>
    <xf numFmtId="39" fontId="9" fillId="24" borderId="89" xfId="0" applyNumberFormat="1" applyFont="1" applyFill="1" applyBorder="1" applyAlignment="1">
      <alignment horizontal="left" vertical="center"/>
    </xf>
    <xf numFmtId="176" fontId="0" fillId="0" borderId="90" xfId="47" applyNumberFormat="1" applyFont="1" applyFill="1" applyBorder="1" applyAlignment="1">
      <alignment horizontal="right"/>
    </xf>
    <xf numFmtId="176" fontId="0" fillId="0" borderId="91" xfId="47" applyNumberFormat="1" applyFont="1" applyFill="1" applyBorder="1" applyAlignment="1">
      <alignment horizontal="right"/>
    </xf>
    <xf numFmtId="176" fontId="0" fillId="22" borderId="91" xfId="47" applyNumberFormat="1" applyFont="1" applyFill="1" applyBorder="1" applyAlignment="1">
      <alignment horizontal="right"/>
    </xf>
    <xf numFmtId="10" fontId="4" fillId="26" borderId="84" xfId="59" applyNumberFormat="1" applyFont="1" applyFill="1" applyBorder="1" applyAlignment="1">
      <alignment horizontal="right"/>
    </xf>
    <xf numFmtId="0" fontId="4" fillId="0" borderId="79" xfId="0" applyFont="1" applyFill="1" applyBorder="1" applyAlignment="1">
      <alignment horizontal="left"/>
    </xf>
    <xf numFmtId="10" fontId="4" fillId="26" borderId="90" xfId="59" applyNumberFormat="1" applyFont="1" applyFill="1" applyBorder="1" applyAlignment="1">
      <alignment horizontal="right"/>
    </xf>
    <xf numFmtId="0" fontId="18" fillId="0" borderId="0" xfId="0" applyFont="1" applyFill="1" applyBorder="1" applyAlignment="1">
      <alignment/>
    </xf>
    <xf numFmtId="4" fontId="0" fillId="0" borderId="0" xfId="0" applyNumberFormat="1" applyFont="1" applyFill="1" applyBorder="1" applyAlignment="1" applyProtection="1">
      <alignment horizontal="right"/>
      <protection locked="0"/>
    </xf>
    <xf numFmtId="0" fontId="18" fillId="0" borderId="0" xfId="0" applyFont="1" applyFill="1" applyBorder="1" applyAlignment="1">
      <alignment horizontal="center"/>
    </xf>
    <xf numFmtId="0" fontId="18" fillId="0" borderId="83" xfId="0" applyFont="1" applyFill="1" applyBorder="1" applyAlignment="1">
      <alignment/>
    </xf>
    <xf numFmtId="0" fontId="18" fillId="0" borderId="80" xfId="0" applyFont="1" applyFill="1" applyBorder="1" applyAlignment="1">
      <alignment/>
    </xf>
    <xf numFmtId="0" fontId="18" fillId="0" borderId="84" xfId="0" applyFont="1" applyFill="1" applyBorder="1" applyAlignment="1">
      <alignment/>
    </xf>
    <xf numFmtId="0" fontId="18" fillId="0" borderId="86" xfId="0" applyFont="1" applyFill="1" applyBorder="1" applyAlignment="1">
      <alignment/>
    </xf>
    <xf numFmtId="39" fontId="9" fillId="24" borderId="79" xfId="0" applyNumberFormat="1" applyFont="1" applyFill="1" applyBorder="1" applyAlignment="1">
      <alignment horizontal="left" vertical="center"/>
    </xf>
    <xf numFmtId="39" fontId="9" fillId="24" borderId="80" xfId="0" applyNumberFormat="1" applyFont="1" applyFill="1" applyBorder="1" applyAlignment="1">
      <alignment horizontal="left" vertical="center"/>
    </xf>
    <xf numFmtId="0" fontId="5" fillId="24" borderId="81" xfId="0" applyFont="1" applyFill="1" applyBorder="1" applyAlignment="1">
      <alignment/>
    </xf>
    <xf numFmtId="0" fontId="5" fillId="0" borderId="83" xfId="0" applyFont="1" applyFill="1" applyBorder="1" applyAlignment="1">
      <alignment wrapText="1"/>
    </xf>
    <xf numFmtId="0" fontId="4" fillId="0" borderId="87" xfId="0" applyFont="1" applyFill="1" applyBorder="1" applyAlignment="1">
      <alignment horizontal="left"/>
    </xf>
    <xf numFmtId="0" fontId="5" fillId="0" borderId="88" xfId="0" applyFont="1" applyFill="1" applyBorder="1" applyAlignment="1">
      <alignment/>
    </xf>
    <xf numFmtId="176" fontId="0" fillId="25" borderId="90" xfId="47" applyNumberFormat="1" applyFont="1" applyFill="1" applyBorder="1" applyAlignment="1">
      <alignment/>
    </xf>
    <xf numFmtId="176" fontId="0" fillId="25" borderId="91" xfId="47" applyNumberFormat="1" applyFont="1" applyFill="1" applyBorder="1" applyAlignment="1">
      <alignment/>
    </xf>
    <xf numFmtId="0" fontId="5" fillId="0" borderId="82" xfId="0" applyFont="1" applyFill="1" applyBorder="1" applyAlignment="1">
      <alignment/>
    </xf>
    <xf numFmtId="9" fontId="4" fillId="26" borderId="60" xfId="59" applyFont="1" applyFill="1" applyBorder="1" applyAlignment="1">
      <alignment/>
    </xf>
    <xf numFmtId="0" fontId="5" fillId="0" borderId="84" xfId="0" applyFont="1" applyFill="1" applyBorder="1" applyAlignment="1">
      <alignment/>
    </xf>
    <xf numFmtId="0" fontId="48" fillId="0" borderId="82" xfId="0" applyFont="1" applyFill="1" applyBorder="1" applyAlignment="1">
      <alignment/>
    </xf>
    <xf numFmtId="0" fontId="0" fillId="0" borderId="0" xfId="0" applyFont="1" applyAlignment="1">
      <alignment vertical="top" wrapText="1"/>
    </xf>
    <xf numFmtId="0" fontId="0" fillId="0" borderId="0" xfId="0" applyFont="1" applyFill="1" applyBorder="1" applyAlignment="1">
      <alignment wrapText="1"/>
    </xf>
    <xf numFmtId="0" fontId="0" fillId="0" borderId="14" xfId="0" applyFont="1" applyFill="1" applyBorder="1" applyAlignment="1">
      <alignment wrapText="1"/>
    </xf>
    <xf numFmtId="176" fontId="0" fillId="0" borderId="57" xfId="47" applyNumberFormat="1" applyFont="1" applyFill="1" applyBorder="1" applyAlignment="1" applyProtection="1">
      <alignment vertical="center"/>
      <protection/>
    </xf>
    <xf numFmtId="0" fontId="0" fillId="0" borderId="92" xfId="0" applyFont="1" applyFill="1" applyBorder="1" applyAlignment="1">
      <alignment wrapText="1"/>
    </xf>
    <xf numFmtId="0" fontId="23" fillId="24" borderId="93" xfId="62" applyFont="1" applyFill="1" applyBorder="1" applyAlignment="1" applyProtection="1">
      <alignment horizontal="left" vertical="top"/>
      <protection/>
    </xf>
    <xf numFmtId="0" fontId="23" fillId="24" borderId="0" xfId="62" applyFont="1" applyFill="1" applyBorder="1" applyAlignment="1" applyProtection="1">
      <alignment horizontal="left" vertical="top"/>
      <protection/>
    </xf>
    <xf numFmtId="0" fontId="23" fillId="24" borderId="0" xfId="62" applyFont="1" applyFill="1" applyBorder="1" applyAlignment="1" applyProtection="1">
      <alignment horizontal="centerContinuous" vertical="top"/>
      <protection/>
    </xf>
    <xf numFmtId="0" fontId="11" fillId="24" borderId="0" xfId="62" applyFont="1" applyFill="1" applyBorder="1" applyAlignment="1" applyProtection="1">
      <alignment horizontal="centerContinuous" vertical="top"/>
      <protection/>
    </xf>
    <xf numFmtId="0" fontId="4" fillId="24" borderId="0" xfId="62" applyFont="1" applyFill="1" applyBorder="1" applyAlignment="1" applyProtection="1">
      <alignment/>
      <protection/>
    </xf>
    <xf numFmtId="0" fontId="4" fillId="24" borderId="94" xfId="62" applyFont="1" applyFill="1" applyBorder="1" applyAlignment="1" applyProtection="1">
      <alignment/>
      <protection/>
    </xf>
    <xf numFmtId="185" fontId="0" fillId="0" borderId="0" xfId="41" applyNumberFormat="1" applyFont="1" applyFill="1" applyBorder="1" applyAlignment="1">
      <alignment vertical="top" wrapText="1"/>
    </xf>
    <xf numFmtId="185" fontId="0" fillId="4" borderId="52" xfId="41" applyNumberFormat="1" applyFont="1" applyFill="1" applyBorder="1" applyAlignment="1">
      <alignment vertical="top" wrapText="1"/>
    </xf>
    <xf numFmtId="0" fontId="6" fillId="24" borderId="0" xfId="0" applyFont="1" applyFill="1" applyAlignment="1">
      <alignment horizontal="left"/>
    </xf>
    <xf numFmtId="0" fontId="0" fillId="0" borderId="52" xfId="0" applyFont="1" applyFill="1" applyBorder="1" applyAlignment="1">
      <alignment wrapText="1"/>
    </xf>
    <xf numFmtId="0" fontId="0" fillId="4" borderId="95" xfId="0" applyFont="1" applyFill="1" applyBorder="1" applyAlignment="1">
      <alignment/>
    </xf>
    <xf numFmtId="0" fontId="0" fillId="0" borderId="95" xfId="0" applyFont="1" applyFill="1" applyBorder="1" applyAlignment="1">
      <alignment wrapText="1"/>
    </xf>
    <xf numFmtId="0" fontId="47" fillId="0" borderId="91" xfId="0" applyFont="1" applyFill="1" applyBorder="1" applyAlignment="1">
      <alignment wrapText="1"/>
    </xf>
    <xf numFmtId="176" fontId="0" fillId="22" borderId="91" xfId="47" applyNumberFormat="1" applyFont="1" applyFill="1" applyBorder="1" applyAlignment="1">
      <alignment/>
    </xf>
    <xf numFmtId="10" fontId="4" fillId="26" borderId="60" xfId="59" applyNumberFormat="1" applyFont="1" applyFill="1" applyBorder="1" applyAlignment="1">
      <alignment/>
    </xf>
    <xf numFmtId="176" fontId="0" fillId="0" borderId="91" xfId="47" applyNumberFormat="1" applyFont="1" applyFill="1" applyBorder="1" applyAlignment="1">
      <alignment/>
    </xf>
    <xf numFmtId="0" fontId="5" fillId="0" borderId="91" xfId="0" applyFont="1" applyFill="1" applyBorder="1" applyAlignment="1">
      <alignment/>
    </xf>
    <xf numFmtId="176" fontId="0" fillId="7" borderId="91" xfId="47" applyNumberFormat="1" applyFont="1" applyFill="1" applyBorder="1" applyAlignment="1">
      <alignment/>
    </xf>
    <xf numFmtId="0" fontId="5" fillId="0" borderId="89" xfId="0" applyFont="1" applyFill="1" applyBorder="1" applyAlignment="1">
      <alignment/>
    </xf>
    <xf numFmtId="0" fontId="4" fillId="4" borderId="82" xfId="0" applyFont="1" applyFill="1" applyBorder="1" applyAlignment="1" applyProtection="1">
      <alignment/>
      <protection locked="0"/>
    </xf>
    <xf numFmtId="0" fontId="4" fillId="4" borderId="84" xfId="0" applyFont="1" applyFill="1" applyBorder="1" applyAlignment="1" applyProtection="1">
      <alignment/>
      <protection locked="0"/>
    </xf>
    <xf numFmtId="39" fontId="0" fillId="0" borderId="29" xfId="0" applyNumberFormat="1" applyFont="1" applyBorder="1" applyAlignment="1">
      <alignment vertical="center"/>
    </xf>
    <xf numFmtId="49" fontId="0" fillId="4" borderId="96" xfId="60" applyNumberFormat="1" applyFont="1" applyFill="1" applyBorder="1" applyAlignment="1">
      <alignment horizontal="left" vertical="top" wrapText="1"/>
      <protection/>
    </xf>
    <xf numFmtId="0" fontId="13" fillId="0" borderId="0" xfId="62" applyFont="1" applyFill="1" applyBorder="1" applyAlignment="1" applyProtection="1">
      <alignment horizontal="center" vertical="top"/>
      <protection/>
    </xf>
    <xf numFmtId="0" fontId="0" fillId="0" borderId="0" xfId="0" applyFont="1" applyAlignment="1">
      <alignment/>
    </xf>
    <xf numFmtId="0" fontId="13" fillId="0" borderId="0" xfId="62" applyFont="1" applyFill="1" applyBorder="1" applyAlignment="1" applyProtection="1" quotePrefix="1">
      <alignment horizontal="center" vertical="top"/>
      <protection/>
    </xf>
    <xf numFmtId="17" fontId="23" fillId="24" borderId="17" xfId="62" applyNumberFormat="1" applyFont="1" applyFill="1" applyBorder="1" applyAlignment="1" applyProtection="1" quotePrefix="1">
      <alignment horizontal="left" vertical="top"/>
      <protection/>
    </xf>
    <xf numFmtId="0" fontId="24" fillId="0" borderId="0" xfId="0" applyNumberFormat="1" applyFont="1" applyBorder="1" applyAlignment="1">
      <alignment/>
    </xf>
    <xf numFmtId="39" fontId="4" fillId="0" borderId="38" xfId="0" applyNumberFormat="1" applyFont="1" applyFill="1" applyBorder="1" applyAlignment="1">
      <alignment horizontal="right" vertical="center"/>
    </xf>
    <xf numFmtId="39" fontId="4" fillId="0" borderId="97" xfId="0" applyNumberFormat="1" applyFont="1" applyFill="1" applyBorder="1" applyAlignment="1">
      <alignment horizontal="right" vertical="center"/>
    </xf>
    <xf numFmtId="0" fontId="4" fillId="4" borderId="0" xfId="62" applyFont="1" applyFill="1" applyAlignment="1" applyProtection="1">
      <alignment wrapText="1"/>
      <protection/>
    </xf>
    <xf numFmtId="0" fontId="0" fillId="25" borderId="98" xfId="0" applyNumberFormat="1" applyFont="1" applyFill="1" applyBorder="1" applyAlignment="1">
      <alignment horizontal="left" vertical="top" wrapText="1"/>
    </xf>
    <xf numFmtId="0" fontId="0" fillId="25" borderId="31" xfId="0" applyNumberFormat="1" applyFont="1" applyFill="1" applyBorder="1" applyAlignment="1">
      <alignment horizontal="left" vertical="top" wrapText="1"/>
    </xf>
    <xf numFmtId="0" fontId="0" fillId="25" borderId="97" xfId="0" applyNumberFormat="1" applyFont="1" applyFill="1" applyBorder="1" applyAlignment="1">
      <alignment horizontal="left" vertical="top" wrapText="1"/>
    </xf>
    <xf numFmtId="0" fontId="0" fillId="0" borderId="0" xfId="0" applyFont="1" applyAlignment="1">
      <alignment horizontal="left" vertical="top" wrapText="1"/>
    </xf>
    <xf numFmtId="49" fontId="0" fillId="4" borderId="99" xfId="60" applyNumberFormat="1" applyFont="1" applyFill="1" applyBorder="1" applyAlignment="1">
      <alignment horizontal="left" vertical="top" wrapText="1"/>
      <protection/>
    </xf>
    <xf numFmtId="49" fontId="0" fillId="4" borderId="49" xfId="60" applyNumberFormat="1" applyFont="1" applyFill="1" applyBorder="1" applyAlignment="1">
      <alignment horizontal="left" vertical="top" wrapText="1"/>
      <protection/>
    </xf>
    <xf numFmtId="49" fontId="0" fillId="4" borderId="100" xfId="60" applyNumberFormat="1" applyFont="1" applyFill="1" applyBorder="1" applyAlignment="1">
      <alignment horizontal="left" vertical="top" wrapText="1"/>
      <protection/>
    </xf>
    <xf numFmtId="49" fontId="0" fillId="4" borderId="0" xfId="60" applyNumberFormat="1" applyFont="1" applyFill="1" applyBorder="1" applyAlignment="1">
      <alignment horizontal="left" vertical="top" wrapText="1"/>
      <protection/>
    </xf>
    <xf numFmtId="49" fontId="0" fillId="4" borderId="101" xfId="60" applyNumberFormat="1" applyFont="1" applyFill="1" applyBorder="1" applyAlignment="1">
      <alignment horizontal="left" vertical="top" wrapText="1"/>
      <protection/>
    </xf>
    <xf numFmtId="49" fontId="0" fillId="4" borderId="102" xfId="60" applyNumberFormat="1" applyFont="1" applyFill="1" applyBorder="1" applyAlignment="1">
      <alignment horizontal="left" vertical="top" wrapText="1"/>
      <protection/>
    </xf>
    <xf numFmtId="49" fontId="0" fillId="4" borderId="14" xfId="60" applyNumberFormat="1" applyFont="1" applyFill="1" applyBorder="1" applyAlignment="1">
      <alignment horizontal="left" vertical="top" wrapText="1"/>
      <protection/>
    </xf>
    <xf numFmtId="49" fontId="0" fillId="4" borderId="103" xfId="60" applyNumberFormat="1" applyFont="1" applyFill="1" applyBorder="1" applyAlignment="1">
      <alignment horizontal="left" vertical="top" wrapText="1"/>
      <protection/>
    </xf>
    <xf numFmtId="49" fontId="0" fillId="4" borderId="104" xfId="41" applyNumberFormat="1" applyFont="1" applyFill="1" applyBorder="1" applyAlignment="1">
      <alignment horizontal="left" vertical="top" wrapText="1"/>
    </xf>
    <xf numFmtId="49" fontId="0" fillId="4" borderId="49" xfId="41" applyNumberFormat="1" applyFont="1" applyFill="1" applyBorder="1" applyAlignment="1">
      <alignment horizontal="left" vertical="top" wrapText="1"/>
    </xf>
    <xf numFmtId="49" fontId="0" fillId="4" borderId="50" xfId="41" applyNumberFormat="1" applyFont="1" applyFill="1" applyBorder="1" applyAlignment="1">
      <alignment horizontal="left" vertical="top" wrapText="1"/>
    </xf>
    <xf numFmtId="49" fontId="0" fillId="4" borderId="32" xfId="41" applyNumberFormat="1" applyFont="1" applyFill="1" applyBorder="1" applyAlignment="1">
      <alignment horizontal="left" vertical="top" wrapText="1"/>
    </xf>
    <xf numFmtId="49" fontId="0" fillId="4" borderId="14" xfId="41" applyNumberFormat="1" applyFont="1" applyFill="1" applyBorder="1" applyAlignment="1">
      <alignment horizontal="left" vertical="top" wrapText="1"/>
    </xf>
    <xf numFmtId="49" fontId="0" fillId="4" borderId="54" xfId="41" applyNumberFormat="1" applyFont="1" applyFill="1" applyBorder="1" applyAlignment="1">
      <alignment horizontal="left" vertical="top" wrapText="1"/>
    </xf>
    <xf numFmtId="9" fontId="0" fillId="4" borderId="99" xfId="0" applyNumberFormat="1" applyFont="1" applyFill="1" applyBorder="1" applyAlignment="1">
      <alignment horizontal="center" vertical="center"/>
    </xf>
    <xf numFmtId="9" fontId="0" fillId="4" borderId="100" xfId="0" applyNumberFormat="1" applyFont="1" applyFill="1" applyBorder="1" applyAlignment="1">
      <alignment horizontal="center" vertical="center"/>
    </xf>
    <xf numFmtId="9" fontId="0" fillId="4" borderId="96" xfId="0" applyNumberFormat="1" applyFont="1" applyFill="1" applyBorder="1" applyAlignment="1">
      <alignment horizontal="center" vertical="center"/>
    </xf>
    <xf numFmtId="9" fontId="0" fillId="4" borderId="101" xfId="0" applyNumberFormat="1" applyFont="1" applyFill="1" applyBorder="1" applyAlignment="1">
      <alignment horizontal="center" vertical="center"/>
    </xf>
    <xf numFmtId="9" fontId="0" fillId="4" borderId="102" xfId="0" applyNumberFormat="1" applyFont="1" applyFill="1" applyBorder="1" applyAlignment="1">
      <alignment horizontal="center" vertical="center"/>
    </xf>
    <xf numFmtId="9" fontId="0" fillId="4" borderId="103" xfId="0" applyNumberFormat="1" applyFont="1" applyFill="1" applyBorder="1" applyAlignment="1">
      <alignment horizontal="center" vertical="center"/>
    </xf>
    <xf numFmtId="49" fontId="0" fillId="4" borderId="104" xfId="0" applyNumberFormat="1" applyFont="1" applyFill="1" applyBorder="1" applyAlignment="1">
      <alignment horizontal="left" vertical="top" wrapText="1"/>
    </xf>
    <xf numFmtId="49" fontId="0" fillId="4" borderId="49" xfId="0" applyNumberFormat="1" applyFont="1" applyFill="1" applyBorder="1" applyAlignment="1">
      <alignment horizontal="left" vertical="top" wrapText="1"/>
    </xf>
    <xf numFmtId="49" fontId="0" fillId="4" borderId="50" xfId="0" applyNumberFormat="1" applyFont="1" applyFill="1" applyBorder="1" applyAlignment="1">
      <alignment horizontal="left" vertical="top" wrapText="1"/>
    </xf>
    <xf numFmtId="49" fontId="0" fillId="4" borderId="105" xfId="0" applyNumberFormat="1" applyFont="1" applyFill="1" applyBorder="1" applyAlignment="1">
      <alignment horizontal="left" vertical="top" wrapText="1"/>
    </xf>
    <xf numFmtId="49" fontId="0" fillId="4" borderId="0" xfId="0" applyNumberFormat="1" applyFont="1" applyFill="1" applyBorder="1" applyAlignment="1">
      <alignment horizontal="left" vertical="top" wrapText="1"/>
    </xf>
    <xf numFmtId="49" fontId="0" fillId="4" borderId="71" xfId="0" applyNumberFormat="1" applyFont="1" applyFill="1" applyBorder="1" applyAlignment="1">
      <alignment horizontal="left" vertical="top" wrapText="1"/>
    </xf>
    <xf numFmtId="49" fontId="0" fillId="4" borderId="32" xfId="0" applyNumberFormat="1" applyFont="1" applyFill="1" applyBorder="1" applyAlignment="1">
      <alignment horizontal="left" vertical="top" wrapText="1"/>
    </xf>
    <xf numFmtId="49" fontId="0" fillId="4" borderId="14" xfId="0" applyNumberFormat="1" applyFont="1" applyFill="1" applyBorder="1" applyAlignment="1">
      <alignment horizontal="left" vertical="top" wrapText="1"/>
    </xf>
    <xf numFmtId="49" fontId="0" fillId="4" borderId="54" xfId="0" applyNumberFormat="1"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Euro" xfId="41"/>
    <cellStyle name="Gekoppelde cel" xfId="42"/>
    <cellStyle name="Followed Hyperlink" xfId="43"/>
    <cellStyle name="Goed" xfId="44"/>
    <cellStyle name="Hyperlink" xfId="45"/>
    <cellStyle name="Invoer" xfId="46"/>
    <cellStyle name="Comma" xfId="47"/>
    <cellStyle name="Comma [0]" xfId="48"/>
    <cellStyle name="Komma_Tarievenmandje - definitief3" xfId="49"/>
    <cellStyle name="Kop 1" xfId="50"/>
    <cellStyle name="Kop 2" xfId="51"/>
    <cellStyle name="Kop 3" xfId="52"/>
    <cellStyle name="Kop 4" xfId="53"/>
    <cellStyle name="Neutraal" xfId="54"/>
    <cellStyle name="Normal_# klanten" xfId="55"/>
    <cellStyle name="Normal_Data_2_wrm1_30" xfId="56"/>
    <cellStyle name="Notitie" xfId="57"/>
    <cellStyle name="Ongeldig" xfId="58"/>
    <cellStyle name="Percent" xfId="59"/>
    <cellStyle name="Standaard_103763_5 NXIS NG-TAR(i)-11-09" xfId="60"/>
    <cellStyle name="Standaard_20100727 Rekenmodel NE5R v1.9" xfId="61"/>
    <cellStyle name="Standaard_Handboek TSO (260202)" xfId="62"/>
    <cellStyle name="Standaard_Tabellen - CIV2" xfId="63"/>
    <cellStyle name="Titel" xfId="64"/>
    <cellStyle name="Totaal" xfId="65"/>
    <cellStyle name="Uitvoer" xfId="66"/>
    <cellStyle name="Currency" xfId="67"/>
    <cellStyle name="Currency [0]" xfId="68"/>
    <cellStyle name="Verklarende tekst" xfId="69"/>
    <cellStyle name="Waarschuwingstekst" xfId="70"/>
  </cellStyles>
  <dxfs count="5">
    <dxf>
      <font>
        <color auto="1"/>
      </font>
      <fill>
        <patternFill patternType="solid">
          <fgColor indexed="27"/>
          <bgColor indexed="42"/>
        </patternFill>
      </fill>
    </dxf>
    <dxf>
      <font>
        <color indexed="42"/>
      </font>
      <fill>
        <patternFill>
          <bgColor indexed="42"/>
        </patternFill>
      </fill>
    </dxf>
    <dxf>
      <font>
        <color indexed="42"/>
      </font>
      <fill>
        <patternFill>
          <bgColor indexed="42"/>
        </patternFill>
      </fill>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fdelingsdata%20DREV\14%20DREV%20PROJecten\04%20Tarievenbesluiten\2013\104093%20RNB-G%202013\Proces%203%20-%20Concept%20module\Concept%20module%20tariev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Contactgegevens"/>
      <sheetName val="Tarievenvoorstel"/>
      <sheetName val="Toelichting"/>
      <sheetName val="Richtlijnen Controle Tarieven"/>
      <sheetName val="Opgave vermogenskosten PA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1:V43"/>
  <sheetViews>
    <sheetView showGridLines="0" zoomScale="70" zoomScaleNormal="70" zoomScaleSheetLayoutView="40" zoomScalePageLayoutView="0" workbookViewId="0" topLeftCell="A1">
      <selection activeCell="I19" sqref="I19"/>
    </sheetView>
  </sheetViews>
  <sheetFormatPr defaultColWidth="9.140625" defaultRowHeight="12.75"/>
  <cols>
    <col min="1" max="1" width="10.8515625" style="72" customWidth="1"/>
    <col min="2" max="2" width="61.00390625" style="72" bestFit="1" customWidth="1"/>
    <col min="3" max="17" width="10.8515625" style="72" customWidth="1"/>
    <col min="18" max="16384" width="9.140625" style="72" customWidth="1"/>
  </cols>
  <sheetData>
    <row r="11" spans="1:22" ht="60">
      <c r="A11" s="386" t="s">
        <v>10</v>
      </c>
      <c r="B11" s="387"/>
      <c r="C11" s="387"/>
      <c r="D11" s="387"/>
      <c r="E11" s="387"/>
      <c r="F11" s="387"/>
      <c r="G11" s="387"/>
      <c r="H11" s="387"/>
      <c r="I11" s="387"/>
      <c r="J11" s="387"/>
      <c r="K11" s="387"/>
      <c r="L11" s="387"/>
      <c r="M11" s="387"/>
      <c r="N11" s="387"/>
      <c r="O11" s="387"/>
      <c r="P11" s="387"/>
      <c r="Q11" s="387"/>
      <c r="R11" s="387"/>
      <c r="S11" s="387"/>
      <c r="T11" s="387"/>
      <c r="U11" s="387"/>
      <c r="V11" s="387"/>
    </row>
    <row r="13" spans="1:22" ht="60">
      <c r="A13" s="386" t="s">
        <v>24</v>
      </c>
      <c r="B13" s="387"/>
      <c r="C13" s="387"/>
      <c r="D13" s="387"/>
      <c r="E13" s="387"/>
      <c r="F13" s="387"/>
      <c r="G13" s="387"/>
      <c r="H13" s="387"/>
      <c r="I13" s="387"/>
      <c r="J13" s="387"/>
      <c r="K13" s="387"/>
      <c r="L13" s="387"/>
      <c r="M13" s="387"/>
      <c r="N13" s="387"/>
      <c r="O13" s="387"/>
      <c r="P13" s="387"/>
      <c r="Q13" s="387"/>
      <c r="R13" s="387"/>
      <c r="S13" s="387"/>
      <c r="T13" s="387"/>
      <c r="U13" s="387"/>
      <c r="V13" s="387"/>
    </row>
    <row r="15" spans="1:22" ht="60">
      <c r="A15" s="388">
        <v>2013</v>
      </c>
      <c r="B15" s="387"/>
      <c r="C15" s="387"/>
      <c r="D15" s="387"/>
      <c r="E15" s="387"/>
      <c r="F15" s="387"/>
      <c r="G15" s="387"/>
      <c r="H15" s="387"/>
      <c r="I15" s="387"/>
      <c r="J15" s="387"/>
      <c r="K15" s="387"/>
      <c r="L15" s="387"/>
      <c r="M15" s="387"/>
      <c r="N15" s="387"/>
      <c r="O15" s="387"/>
      <c r="P15" s="387"/>
      <c r="Q15" s="387"/>
      <c r="R15" s="387"/>
      <c r="S15" s="387"/>
      <c r="T15" s="387"/>
      <c r="U15" s="387"/>
      <c r="V15" s="387"/>
    </row>
    <row r="16" spans="3:9" ht="32.25" customHeight="1">
      <c r="C16" s="33"/>
      <c r="D16" s="33"/>
      <c r="E16" s="33"/>
      <c r="F16" s="33"/>
      <c r="G16" s="33"/>
      <c r="H16" s="33"/>
      <c r="I16" s="73"/>
    </row>
    <row r="17" spans="3:9" ht="32.25" customHeight="1">
      <c r="C17" s="33"/>
      <c r="D17" s="33"/>
      <c r="E17" s="33"/>
      <c r="F17" s="33"/>
      <c r="G17" s="33"/>
      <c r="H17" s="33"/>
      <c r="I17" s="73"/>
    </row>
    <row r="18" spans="3:9" ht="32.25" customHeight="1">
      <c r="C18" s="33"/>
      <c r="D18" s="33"/>
      <c r="E18" s="33"/>
      <c r="F18" s="33"/>
      <c r="G18" s="33"/>
      <c r="H18" s="33"/>
      <c r="I18" s="73"/>
    </row>
    <row r="19" spans="3:9" ht="32.25" customHeight="1">
      <c r="C19" s="33"/>
      <c r="D19" s="33"/>
      <c r="E19" s="33"/>
      <c r="F19" s="33"/>
      <c r="G19" s="33"/>
      <c r="H19" s="33"/>
      <c r="I19" s="73"/>
    </row>
    <row r="20" spans="3:9" ht="15.75" customHeight="1">
      <c r="C20" s="33"/>
      <c r="D20" s="33"/>
      <c r="E20" s="33"/>
      <c r="F20" s="33"/>
      <c r="G20" s="33"/>
      <c r="H20" s="33"/>
      <c r="I20" s="73"/>
    </row>
    <row r="21" spans="3:9" ht="15.75" customHeight="1">
      <c r="C21" s="33"/>
      <c r="D21" s="33"/>
      <c r="E21" s="33"/>
      <c r="F21" s="33"/>
      <c r="G21" s="33"/>
      <c r="H21" s="33"/>
      <c r="I21" s="73"/>
    </row>
    <row r="22" spans="3:9" ht="15.75" customHeight="1">
      <c r="C22" s="33"/>
      <c r="D22" s="33"/>
      <c r="E22" s="33"/>
      <c r="F22" s="33"/>
      <c r="G22" s="33"/>
      <c r="H22" s="33"/>
      <c r="I22" s="73"/>
    </row>
    <row r="26" spans="1:22" s="74" customFormat="1" ht="12.75">
      <c r="A26" s="72"/>
      <c r="B26" s="72"/>
      <c r="C26" s="72"/>
      <c r="D26" s="72"/>
      <c r="E26" s="72"/>
      <c r="F26" s="72"/>
      <c r="G26" s="72"/>
      <c r="H26" s="72"/>
      <c r="I26" s="72"/>
      <c r="J26" s="72"/>
      <c r="K26" s="72"/>
      <c r="L26" s="72"/>
      <c r="M26" s="72"/>
      <c r="N26" s="72"/>
      <c r="O26" s="72"/>
      <c r="P26" s="72"/>
      <c r="Q26" s="72"/>
      <c r="R26" s="72"/>
      <c r="S26" s="72"/>
      <c r="T26" s="72"/>
      <c r="U26" s="72"/>
      <c r="V26" s="72"/>
    </row>
    <row r="27" spans="1:22" s="74" customFormat="1" ht="12.75">
      <c r="A27" s="72"/>
      <c r="B27" s="72"/>
      <c r="C27" s="72"/>
      <c r="D27" s="72"/>
      <c r="E27" s="72"/>
      <c r="F27" s="72"/>
      <c r="G27" s="72"/>
      <c r="H27" s="72"/>
      <c r="I27" s="72"/>
      <c r="J27" s="72"/>
      <c r="K27" s="72"/>
      <c r="L27" s="72"/>
      <c r="M27" s="72"/>
      <c r="N27" s="72"/>
      <c r="O27" s="72"/>
      <c r="P27" s="72"/>
      <c r="Q27" s="72"/>
      <c r="R27" s="72"/>
      <c r="S27" s="72"/>
      <c r="T27" s="72"/>
      <c r="U27" s="72"/>
      <c r="V27" s="72"/>
    </row>
    <row r="28" spans="1:22" s="74" customFormat="1" ht="12.75">
      <c r="A28" s="72"/>
      <c r="B28" s="72"/>
      <c r="C28" s="72"/>
      <c r="D28" s="72"/>
      <c r="E28" s="72"/>
      <c r="F28" s="72"/>
      <c r="G28" s="72"/>
      <c r="H28" s="72"/>
      <c r="I28" s="72"/>
      <c r="J28" s="72"/>
      <c r="K28" s="72"/>
      <c r="L28" s="72"/>
      <c r="M28" s="72"/>
      <c r="N28" s="72"/>
      <c r="O28" s="72"/>
      <c r="P28" s="72"/>
      <c r="Q28" s="72"/>
      <c r="R28" s="72"/>
      <c r="S28" s="72"/>
      <c r="T28" s="72"/>
      <c r="U28" s="72"/>
      <c r="V28" s="72"/>
    </row>
    <row r="29" spans="1:22" s="74" customFormat="1" ht="12.75">
      <c r="A29" s="72"/>
      <c r="B29" s="72"/>
      <c r="C29" s="72"/>
      <c r="D29" s="72"/>
      <c r="E29" s="72"/>
      <c r="F29" s="72"/>
      <c r="G29" s="72"/>
      <c r="H29" s="72"/>
      <c r="I29" s="72"/>
      <c r="J29" s="72"/>
      <c r="K29" s="72"/>
      <c r="L29" s="72"/>
      <c r="M29" s="72"/>
      <c r="N29" s="72"/>
      <c r="O29" s="72"/>
      <c r="P29" s="72"/>
      <c r="Q29" s="72"/>
      <c r="R29" s="72"/>
      <c r="S29" s="72"/>
      <c r="T29" s="72"/>
      <c r="U29" s="72"/>
      <c r="V29" s="72"/>
    </row>
    <row r="30" spans="1:22" s="74" customFormat="1" ht="12.75">
      <c r="A30" s="72"/>
      <c r="B30" s="72"/>
      <c r="C30" s="72"/>
      <c r="D30" s="72"/>
      <c r="E30" s="72"/>
      <c r="F30" s="72"/>
      <c r="G30" s="72"/>
      <c r="H30" s="72"/>
      <c r="I30" s="72"/>
      <c r="J30" s="72"/>
      <c r="K30" s="72"/>
      <c r="L30" s="72"/>
      <c r="M30" s="72"/>
      <c r="N30" s="72"/>
      <c r="O30" s="72"/>
      <c r="P30" s="72"/>
      <c r="Q30" s="72"/>
      <c r="R30" s="72"/>
      <c r="S30" s="72"/>
      <c r="T30" s="72"/>
      <c r="U30" s="72"/>
      <c r="V30" s="72"/>
    </row>
    <row r="31" spans="1:22" s="74" customFormat="1" ht="12.75">
      <c r="A31" s="72"/>
      <c r="B31" s="72"/>
      <c r="C31" s="72"/>
      <c r="D31" s="72"/>
      <c r="E31" s="72"/>
      <c r="F31" s="72"/>
      <c r="G31" s="72"/>
      <c r="H31" s="72"/>
      <c r="I31" s="72"/>
      <c r="J31" s="72"/>
      <c r="K31" s="72"/>
      <c r="L31" s="72"/>
      <c r="M31" s="72"/>
      <c r="N31" s="72"/>
      <c r="O31" s="72"/>
      <c r="P31" s="72"/>
      <c r="Q31" s="72"/>
      <c r="R31" s="72"/>
      <c r="S31" s="72"/>
      <c r="T31" s="72"/>
      <c r="U31" s="72"/>
      <c r="V31" s="72"/>
    </row>
    <row r="32" spans="1:22" s="74" customFormat="1" ht="12.75">
      <c r="A32" s="72"/>
      <c r="B32" s="72"/>
      <c r="C32" s="72"/>
      <c r="D32" s="72"/>
      <c r="E32" s="72"/>
      <c r="F32" s="72"/>
      <c r="G32" s="72"/>
      <c r="H32" s="72"/>
      <c r="I32" s="72"/>
      <c r="J32" s="72"/>
      <c r="K32" s="72"/>
      <c r="L32" s="72"/>
      <c r="M32" s="72"/>
      <c r="N32" s="72"/>
      <c r="O32" s="72"/>
      <c r="P32" s="72"/>
      <c r="Q32" s="72"/>
      <c r="R32" s="72"/>
      <c r="S32" s="72"/>
      <c r="T32" s="72"/>
      <c r="U32" s="72"/>
      <c r="V32" s="72"/>
    </row>
    <row r="33" spans="1:22" s="74" customFormat="1" ht="12.75">
      <c r="A33" s="75"/>
      <c r="B33" s="75"/>
      <c r="C33" s="75"/>
      <c r="D33" s="75"/>
      <c r="E33" s="75"/>
      <c r="F33" s="75"/>
      <c r="G33" s="75"/>
      <c r="H33" s="75"/>
      <c r="I33" s="75"/>
      <c r="J33" s="75"/>
      <c r="K33" s="75"/>
      <c r="L33" s="75"/>
      <c r="M33" s="75"/>
      <c r="N33" s="75"/>
      <c r="O33" s="75"/>
      <c r="P33" s="75"/>
      <c r="Q33" s="75"/>
      <c r="R33" s="75"/>
      <c r="S33" s="75"/>
      <c r="T33" s="75"/>
      <c r="U33" s="75"/>
      <c r="V33" s="75"/>
    </row>
    <row r="34" spans="1:22" s="74" customFormat="1" ht="12.75">
      <c r="A34" s="75"/>
      <c r="B34" s="289" t="s">
        <v>109</v>
      </c>
      <c r="C34" s="75"/>
      <c r="D34" s="75"/>
      <c r="E34" s="75"/>
      <c r="F34" s="75"/>
      <c r="G34" s="75"/>
      <c r="H34" s="75"/>
      <c r="I34" s="75"/>
      <c r="J34" s="75"/>
      <c r="K34" s="75"/>
      <c r="L34" s="75"/>
      <c r="M34" s="75"/>
      <c r="N34" s="75"/>
      <c r="O34" s="75"/>
      <c r="P34" s="75"/>
      <c r="Q34" s="75"/>
      <c r="R34" s="75"/>
      <c r="S34" s="75"/>
      <c r="T34" s="75"/>
      <c r="U34" s="75"/>
      <c r="V34" s="75"/>
    </row>
    <row r="35" spans="1:22" ht="12.75">
      <c r="A35" s="75"/>
      <c r="B35" s="290"/>
      <c r="C35" s="75"/>
      <c r="D35" s="76"/>
      <c r="E35" s="76"/>
      <c r="F35" s="76"/>
      <c r="G35" s="75"/>
      <c r="H35" s="75"/>
      <c r="I35" s="75"/>
      <c r="J35" s="75"/>
      <c r="K35" s="75"/>
      <c r="L35" s="75"/>
      <c r="M35" s="75"/>
      <c r="N35" s="75"/>
      <c r="O35" s="75"/>
      <c r="P35" s="75"/>
      <c r="Q35" s="75"/>
      <c r="R35" s="75"/>
      <c r="S35" s="75"/>
      <c r="T35" s="75"/>
      <c r="U35" s="75"/>
      <c r="V35" s="75"/>
    </row>
    <row r="36" spans="1:22" ht="12.75">
      <c r="A36" s="75"/>
      <c r="B36" s="291" t="s">
        <v>110</v>
      </c>
      <c r="C36" s="75"/>
      <c r="D36" s="76"/>
      <c r="E36" s="76"/>
      <c r="F36" s="76"/>
      <c r="G36" s="75"/>
      <c r="H36" s="75"/>
      <c r="I36" s="75"/>
      <c r="J36" s="75"/>
      <c r="K36" s="75"/>
      <c r="L36" s="75"/>
      <c r="M36" s="75"/>
      <c r="N36" s="75"/>
      <c r="O36" s="75"/>
      <c r="P36" s="75"/>
      <c r="Q36" s="75"/>
      <c r="R36" s="75"/>
      <c r="S36" s="75"/>
      <c r="T36" s="75"/>
      <c r="U36" s="75"/>
      <c r="V36" s="75"/>
    </row>
    <row r="37" spans="1:22" ht="12.75">
      <c r="A37" s="75"/>
      <c r="B37" s="292"/>
      <c r="C37" s="75"/>
      <c r="D37" s="76"/>
      <c r="E37" s="76"/>
      <c r="F37" s="76"/>
      <c r="G37" s="75"/>
      <c r="H37" s="75"/>
      <c r="I37" s="75"/>
      <c r="J37" s="75"/>
      <c r="K37" s="75"/>
      <c r="L37" s="75"/>
      <c r="M37" s="75"/>
      <c r="N37" s="75"/>
      <c r="O37" s="75"/>
      <c r="P37" s="75"/>
      <c r="Q37" s="75"/>
      <c r="R37" s="75"/>
      <c r="S37" s="75"/>
      <c r="T37" s="75"/>
      <c r="U37" s="75"/>
      <c r="V37" s="75"/>
    </row>
    <row r="38" spans="1:22" ht="12.75">
      <c r="A38" s="75"/>
      <c r="B38" s="293" t="s">
        <v>111</v>
      </c>
      <c r="C38" s="75"/>
      <c r="D38" s="76"/>
      <c r="E38" s="76"/>
      <c r="F38" s="76"/>
      <c r="G38" s="75"/>
      <c r="H38" s="75"/>
      <c r="I38" s="75"/>
      <c r="J38" s="75"/>
      <c r="K38" s="75"/>
      <c r="L38" s="75"/>
      <c r="M38" s="75"/>
      <c r="N38" s="75"/>
      <c r="O38" s="75"/>
      <c r="P38" s="75"/>
      <c r="Q38" s="75"/>
      <c r="R38" s="75"/>
      <c r="S38" s="75"/>
      <c r="T38" s="75"/>
      <c r="U38" s="75"/>
      <c r="V38" s="75"/>
    </row>
    <row r="39" spans="1:22" ht="12.75">
      <c r="A39" s="75"/>
      <c r="B39" s="292"/>
      <c r="C39" s="75"/>
      <c r="D39" s="76"/>
      <c r="E39" s="76"/>
      <c r="F39" s="76"/>
      <c r="G39" s="75"/>
      <c r="H39" s="75"/>
      <c r="I39" s="75"/>
      <c r="J39" s="75"/>
      <c r="K39" s="75"/>
      <c r="L39" s="75"/>
      <c r="M39" s="75"/>
      <c r="N39" s="75"/>
      <c r="O39" s="75"/>
      <c r="P39" s="75"/>
      <c r="Q39" s="75"/>
      <c r="R39" s="75"/>
      <c r="S39" s="75"/>
      <c r="T39" s="75"/>
      <c r="U39" s="75"/>
      <c r="V39" s="75"/>
    </row>
    <row r="40" spans="1:22" ht="12.75">
      <c r="A40" s="75"/>
      <c r="B40" s="294" t="s">
        <v>112</v>
      </c>
      <c r="C40" s="75"/>
      <c r="D40" s="76"/>
      <c r="E40" s="76"/>
      <c r="F40" s="76"/>
      <c r="G40" s="75"/>
      <c r="H40" s="75"/>
      <c r="I40" s="75"/>
      <c r="J40" s="75"/>
      <c r="K40" s="75"/>
      <c r="L40" s="75"/>
      <c r="M40" s="75"/>
      <c r="N40" s="75"/>
      <c r="O40" s="75"/>
      <c r="P40" s="75"/>
      <c r="Q40" s="75"/>
      <c r="R40" s="75"/>
      <c r="S40" s="75"/>
      <c r="T40" s="75"/>
      <c r="U40" s="75"/>
      <c r="V40" s="75"/>
    </row>
    <row r="41" spans="1:22" ht="12.75">
      <c r="A41" s="75"/>
      <c r="B41" s="290"/>
      <c r="C41" s="75"/>
      <c r="D41" s="76"/>
      <c r="E41" s="76"/>
      <c r="F41" s="76"/>
      <c r="G41" s="75"/>
      <c r="H41" s="75"/>
      <c r="I41" s="75"/>
      <c r="J41" s="75"/>
      <c r="K41" s="75"/>
      <c r="L41" s="75"/>
      <c r="M41" s="75"/>
      <c r="N41" s="75"/>
      <c r="O41" s="75"/>
      <c r="P41" s="75"/>
      <c r="Q41" s="75"/>
      <c r="R41" s="75"/>
      <c r="S41" s="75"/>
      <c r="T41" s="75"/>
      <c r="U41" s="75"/>
      <c r="V41" s="75"/>
    </row>
    <row r="42" spans="1:22" ht="12.75">
      <c r="A42" s="75"/>
      <c r="B42" s="295" t="s">
        <v>113</v>
      </c>
      <c r="C42" s="75"/>
      <c r="D42" s="76"/>
      <c r="E42" s="76"/>
      <c r="F42" s="76"/>
      <c r="G42" s="78"/>
      <c r="H42" s="78"/>
      <c r="I42" s="78"/>
      <c r="J42" s="78"/>
      <c r="K42" s="78"/>
      <c r="L42" s="75"/>
      <c r="M42" s="75"/>
      <c r="N42" s="75"/>
      <c r="O42" s="75"/>
      <c r="P42" s="75"/>
      <c r="Q42" s="75"/>
      <c r="R42" s="75"/>
      <c r="S42" s="75"/>
      <c r="T42" s="75"/>
      <c r="U42" s="75"/>
      <c r="V42" s="75"/>
    </row>
    <row r="43" spans="1:22" ht="12.75">
      <c r="A43" s="75"/>
      <c r="B43" s="290"/>
      <c r="C43" s="75"/>
      <c r="D43" s="75"/>
      <c r="E43" s="75"/>
      <c r="F43" s="75"/>
      <c r="G43" s="78"/>
      <c r="H43" s="78"/>
      <c r="I43" s="75"/>
      <c r="J43" s="75"/>
      <c r="K43" s="75"/>
      <c r="L43" s="75"/>
      <c r="M43" s="75"/>
      <c r="N43" s="75"/>
      <c r="O43" s="75"/>
      <c r="P43" s="75"/>
      <c r="Q43" s="75"/>
      <c r="R43" s="75"/>
      <c r="S43" s="75"/>
      <c r="T43" s="75"/>
      <c r="U43" s="75"/>
      <c r="V43" s="75"/>
    </row>
  </sheetData>
  <sheetProtection/>
  <mergeCells count="3">
    <mergeCell ref="A11:V11"/>
    <mergeCell ref="A13:V13"/>
    <mergeCell ref="A15:V15"/>
  </mergeCells>
  <printOptions/>
  <pageMargins left="0.7874015748031497" right="0.7874015748031497" top="0.984251968503937" bottom="0.984251968503937" header="0.5118110236220472" footer="0.5118110236220472"/>
  <pageSetup fitToHeight="1" fitToWidth="1" horizontalDpi="600" verticalDpi="600" orientation="landscape" paperSize="9" scale="46" r:id="rId1"/>
  <headerFooter alignWithMargins="0">
    <oddHeader>&amp;C&amp;"Times New Roman,Standaard"&amp;12Bijlage bij module Tariefvoorstellen Gas 2011</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S62"/>
  <sheetViews>
    <sheetView showGridLines="0" zoomScale="70" zoomScaleNormal="70" zoomScaleSheetLayoutView="40" zoomScalePageLayoutView="0" workbookViewId="0" topLeftCell="A1">
      <pane ySplit="1" topLeftCell="BM2" activePane="bottomLeft" state="frozen"/>
      <selection pane="topLeft" activeCell="C59" sqref="C59"/>
      <selection pane="bottomLeft" activeCell="E9" sqref="D9:E16"/>
    </sheetView>
  </sheetViews>
  <sheetFormatPr defaultColWidth="10.28125" defaultRowHeight="12.75"/>
  <cols>
    <col min="1" max="1" width="7.00390625" style="26" customWidth="1"/>
    <col min="2" max="2" width="7.57421875" style="25" customWidth="1"/>
    <col min="3" max="3" width="21.00390625" style="25" customWidth="1"/>
    <col min="4" max="4" width="10.57421875" style="25" customWidth="1"/>
    <col min="5" max="5" width="9.8515625" style="25" customWidth="1"/>
    <col min="6" max="6" width="10.28125" style="25" customWidth="1"/>
    <col min="7" max="7" width="22.57421875" style="25" customWidth="1"/>
    <col min="8" max="8" width="28.00390625" style="25" customWidth="1"/>
    <col min="9" max="9" width="14.421875" style="25" customWidth="1"/>
    <col min="10" max="11" width="10.28125" style="25" customWidth="1"/>
    <col min="12" max="12" width="16.57421875" style="25" customWidth="1"/>
    <col min="13" max="18" width="10.28125" style="25" customWidth="1"/>
    <col min="19" max="19" width="7.00390625" style="109" customWidth="1"/>
    <col min="20" max="16384" width="10.28125" style="25" customWidth="1"/>
  </cols>
  <sheetData>
    <row r="1" spans="1:19" s="23" customFormat="1" ht="32.25" customHeight="1">
      <c r="A1" s="19"/>
      <c r="B1" s="19"/>
      <c r="C1" s="20" t="s">
        <v>21</v>
      </c>
      <c r="D1" s="21"/>
      <c r="E1" s="27"/>
      <c r="F1" s="28"/>
      <c r="G1" s="28"/>
      <c r="H1" s="28"/>
      <c r="I1" s="29"/>
      <c r="J1" s="29"/>
      <c r="K1" s="22"/>
      <c r="L1" s="22"/>
      <c r="M1" s="30"/>
      <c r="N1" s="22"/>
      <c r="O1" s="22"/>
      <c r="P1" s="22"/>
      <c r="Q1" s="31"/>
      <c r="R1" s="31"/>
      <c r="S1" s="22"/>
    </row>
    <row r="2" spans="1:19" s="57" customFormat="1" ht="24" customHeight="1">
      <c r="A2" s="24"/>
      <c r="S2" s="62"/>
    </row>
    <row r="3" spans="1:19" ht="23.25">
      <c r="A3" s="24"/>
      <c r="C3" s="363" t="s">
        <v>118</v>
      </c>
      <c r="D3" s="364"/>
      <c r="E3" s="364"/>
      <c r="F3" s="365"/>
      <c r="G3" s="365"/>
      <c r="H3" s="366"/>
      <c r="I3" s="366"/>
      <c r="J3" s="367"/>
      <c r="K3" s="367"/>
      <c r="L3" s="367"/>
      <c r="M3" s="367"/>
      <c r="N3" s="367"/>
      <c r="O3" s="367"/>
      <c r="P3" s="367"/>
      <c r="Q3" s="368"/>
      <c r="R3" s="32"/>
      <c r="S3" s="36"/>
    </row>
    <row r="4" spans="1:19" ht="10.5" customHeight="1">
      <c r="A4" s="22"/>
      <c r="C4" s="389"/>
      <c r="D4" s="390"/>
      <c r="E4" s="390"/>
      <c r="F4" s="390"/>
      <c r="G4" s="390"/>
      <c r="H4" s="224"/>
      <c r="I4" s="225"/>
      <c r="J4" s="36"/>
      <c r="K4" s="36"/>
      <c r="L4" s="36"/>
      <c r="M4" s="36"/>
      <c r="N4" s="36"/>
      <c r="O4" s="36"/>
      <c r="P4" s="36"/>
      <c r="Q4" s="37"/>
      <c r="R4" s="32"/>
      <c r="S4" s="36"/>
    </row>
    <row r="5" spans="1:19" ht="30" customHeight="1">
      <c r="A5" s="22"/>
      <c r="C5" s="230"/>
      <c r="D5" s="229"/>
      <c r="E5" s="229"/>
      <c r="F5" s="229"/>
      <c r="G5" s="232" t="s">
        <v>96</v>
      </c>
      <c r="H5" s="288">
        <v>41172</v>
      </c>
      <c r="I5" s="225"/>
      <c r="J5" s="36"/>
      <c r="K5" s="36"/>
      <c r="L5" s="36"/>
      <c r="M5" s="36"/>
      <c r="N5" s="36"/>
      <c r="O5" s="36"/>
      <c r="P5" s="36"/>
      <c r="Q5" s="37"/>
      <c r="R5" s="32"/>
      <c r="S5" s="36"/>
    </row>
    <row r="6" spans="1:19" ht="10.5" customHeight="1">
      <c r="A6" s="22"/>
      <c r="C6" s="231"/>
      <c r="D6" s="228"/>
      <c r="E6" s="228"/>
      <c r="F6" s="228"/>
      <c r="G6" s="228"/>
      <c r="H6" s="34"/>
      <c r="I6" s="35"/>
      <c r="J6" s="226"/>
      <c r="K6" s="226"/>
      <c r="L6" s="226"/>
      <c r="M6" s="226"/>
      <c r="N6" s="226"/>
      <c r="O6" s="226"/>
      <c r="P6" s="226"/>
      <c r="Q6" s="227"/>
      <c r="R6" s="32"/>
      <c r="S6" s="36"/>
    </row>
    <row r="7" spans="1:19" ht="15" customHeight="1">
      <c r="A7" s="24"/>
      <c r="C7" s="38"/>
      <c r="D7" s="39"/>
      <c r="E7" s="39"/>
      <c r="F7" s="39"/>
      <c r="G7" s="39"/>
      <c r="H7" s="39"/>
      <c r="I7" s="39"/>
      <c r="J7" s="32"/>
      <c r="K7" s="32"/>
      <c r="L7" s="32"/>
      <c r="M7" s="32"/>
      <c r="N7" s="32"/>
      <c r="O7" s="32"/>
      <c r="P7" s="32"/>
      <c r="Q7" s="40"/>
      <c r="R7" s="32"/>
      <c r="S7" s="36"/>
    </row>
    <row r="8" spans="1:19" ht="15" customHeight="1">
      <c r="A8" s="24"/>
      <c r="C8" s="38"/>
      <c r="D8" s="41"/>
      <c r="E8" s="41"/>
      <c r="F8" s="41"/>
      <c r="G8" s="41"/>
      <c r="H8" s="41"/>
      <c r="I8" s="41"/>
      <c r="J8" s="42"/>
      <c r="K8" s="42"/>
      <c r="L8" s="42"/>
      <c r="M8" s="42"/>
      <c r="N8" s="42"/>
      <c r="O8" s="42"/>
      <c r="P8" s="42"/>
      <c r="Q8" s="43"/>
      <c r="R8" s="32"/>
      <c r="S8" s="36"/>
    </row>
    <row r="9" spans="1:19" ht="12.75">
      <c r="A9" s="24"/>
      <c r="C9" s="44" t="s">
        <v>9</v>
      </c>
      <c r="D9" s="45"/>
      <c r="E9" s="46"/>
      <c r="F9" s="46"/>
      <c r="G9" s="46"/>
      <c r="H9" s="46"/>
      <c r="I9" s="46"/>
      <c r="J9" s="47"/>
      <c r="K9" s="46"/>
      <c r="L9" s="46"/>
      <c r="M9" s="46"/>
      <c r="N9" s="46"/>
      <c r="O9" s="46"/>
      <c r="P9" s="47"/>
      <c r="Q9" s="48"/>
      <c r="R9" s="49"/>
      <c r="S9" s="89"/>
    </row>
    <row r="10" spans="1:19" ht="12.75">
      <c r="A10" s="24"/>
      <c r="C10" s="38" t="s">
        <v>0</v>
      </c>
      <c r="D10" s="284"/>
      <c r="E10" s="285"/>
      <c r="F10" s="285"/>
      <c r="G10" s="285"/>
      <c r="H10" s="285"/>
      <c r="I10" s="285"/>
      <c r="J10" s="286"/>
      <c r="K10" s="285"/>
      <c r="L10" s="285"/>
      <c r="M10" s="285"/>
      <c r="N10" s="285"/>
      <c r="O10" s="285"/>
      <c r="P10" s="286"/>
      <c r="Q10" s="287"/>
      <c r="R10" s="49"/>
      <c r="S10" s="89"/>
    </row>
    <row r="11" spans="1:19" ht="12.75">
      <c r="A11" s="24"/>
      <c r="C11" s="38" t="s">
        <v>1</v>
      </c>
      <c r="D11" s="382"/>
      <c r="E11" s="50"/>
      <c r="F11" s="50"/>
      <c r="G11" s="50"/>
      <c r="H11" s="50"/>
      <c r="I11" s="50"/>
      <c r="J11" s="51"/>
      <c r="K11" s="50"/>
      <c r="L11" s="50"/>
      <c r="M11" s="50"/>
      <c r="N11" s="50"/>
      <c r="O11" s="50"/>
      <c r="P11" s="51"/>
      <c r="Q11" s="52"/>
      <c r="R11" s="49"/>
      <c r="S11" s="89"/>
    </row>
    <row r="12" spans="1:19" ht="12.75">
      <c r="A12" s="24"/>
      <c r="C12" s="38" t="s">
        <v>2</v>
      </c>
      <c r="D12" s="382"/>
      <c r="E12" s="50"/>
      <c r="F12" s="50"/>
      <c r="G12" s="50"/>
      <c r="H12" s="50"/>
      <c r="I12" s="50"/>
      <c r="J12" s="51"/>
      <c r="K12" s="50"/>
      <c r="L12" s="50"/>
      <c r="M12" s="50"/>
      <c r="N12" s="50"/>
      <c r="O12" s="50"/>
      <c r="P12" s="51"/>
      <c r="Q12" s="52"/>
      <c r="R12" s="49"/>
      <c r="S12" s="89"/>
    </row>
    <row r="13" spans="1:19" ht="12.75">
      <c r="A13" s="24"/>
      <c r="C13" s="38" t="s">
        <v>3</v>
      </c>
      <c r="D13" s="382"/>
      <c r="E13" s="50"/>
      <c r="F13" s="50"/>
      <c r="G13" s="50"/>
      <c r="H13" s="50"/>
      <c r="I13" s="50"/>
      <c r="J13" s="51"/>
      <c r="K13" s="50"/>
      <c r="L13" s="50"/>
      <c r="M13" s="50"/>
      <c r="N13" s="50"/>
      <c r="O13" s="50"/>
      <c r="P13" s="51"/>
      <c r="Q13" s="52"/>
      <c r="R13" s="49"/>
      <c r="S13" s="89"/>
    </row>
    <row r="14" spans="1:19" ht="12.75">
      <c r="A14" s="24"/>
      <c r="C14" s="38" t="s">
        <v>4</v>
      </c>
      <c r="D14" s="382"/>
      <c r="E14" s="50"/>
      <c r="F14" s="50"/>
      <c r="G14" s="50"/>
      <c r="H14" s="50"/>
      <c r="I14" s="50"/>
      <c r="J14" s="51"/>
      <c r="K14" s="50"/>
      <c r="L14" s="50"/>
      <c r="M14" s="50"/>
      <c r="N14" s="50"/>
      <c r="O14" s="50"/>
      <c r="P14" s="51"/>
      <c r="Q14" s="52"/>
      <c r="R14" s="49"/>
      <c r="S14" s="89"/>
    </row>
    <row r="15" spans="1:19" ht="12.75">
      <c r="A15" s="24"/>
      <c r="C15" s="38" t="s">
        <v>5</v>
      </c>
      <c r="D15" s="382"/>
      <c r="E15" s="50"/>
      <c r="F15" s="50"/>
      <c r="G15" s="50"/>
      <c r="H15" s="50"/>
      <c r="I15" s="50"/>
      <c r="J15" s="51"/>
      <c r="K15" s="50"/>
      <c r="L15" s="50"/>
      <c r="M15" s="50"/>
      <c r="N15" s="50"/>
      <c r="O15" s="50"/>
      <c r="P15" s="51"/>
      <c r="Q15" s="52"/>
      <c r="R15" s="49"/>
      <c r="S15" s="89"/>
    </row>
    <row r="16" spans="1:19" ht="12.75">
      <c r="A16" s="24"/>
      <c r="C16" s="53" t="s">
        <v>6</v>
      </c>
      <c r="D16" s="383"/>
      <c r="E16" s="54"/>
      <c r="F16" s="54"/>
      <c r="G16" s="54"/>
      <c r="H16" s="54"/>
      <c r="I16" s="54"/>
      <c r="J16" s="55"/>
      <c r="K16" s="54"/>
      <c r="L16" s="54"/>
      <c r="M16" s="54"/>
      <c r="N16" s="54"/>
      <c r="O16" s="54"/>
      <c r="P16" s="55"/>
      <c r="Q16" s="56"/>
      <c r="R16" s="49"/>
      <c r="S16" s="89"/>
    </row>
    <row r="17" spans="1:19" ht="12.75">
      <c r="A17" s="24"/>
      <c r="C17" s="38"/>
      <c r="D17" s="57"/>
      <c r="E17" s="57"/>
      <c r="F17" s="57"/>
      <c r="G17" s="57"/>
      <c r="H17" s="57"/>
      <c r="I17" s="57"/>
      <c r="J17" s="57"/>
      <c r="K17" s="57"/>
      <c r="L17" s="57"/>
      <c r="M17" s="57"/>
      <c r="N17" s="57"/>
      <c r="O17" s="57"/>
      <c r="P17" s="57"/>
      <c r="Q17" s="58"/>
      <c r="R17" s="57"/>
      <c r="S17" s="88"/>
    </row>
    <row r="18" spans="1:19" ht="12.75">
      <c r="A18" s="24"/>
      <c r="C18" s="38"/>
      <c r="D18" s="57"/>
      <c r="E18" s="57"/>
      <c r="F18" s="57"/>
      <c r="G18" s="57"/>
      <c r="H18" s="57"/>
      <c r="I18" s="57"/>
      <c r="J18" s="57"/>
      <c r="K18" s="57"/>
      <c r="L18" s="57"/>
      <c r="M18" s="57"/>
      <c r="N18" s="57"/>
      <c r="O18" s="57"/>
      <c r="P18" s="57"/>
      <c r="Q18" s="58"/>
      <c r="R18" s="57"/>
      <c r="S18" s="88"/>
    </row>
    <row r="19" spans="1:19" ht="12.75">
      <c r="A19" s="24"/>
      <c r="C19" s="59"/>
      <c r="D19" s="57"/>
      <c r="E19" s="57"/>
      <c r="F19" s="57"/>
      <c r="G19" s="57"/>
      <c r="H19" s="57"/>
      <c r="I19" s="57"/>
      <c r="J19" s="57"/>
      <c r="K19" s="57"/>
      <c r="L19" s="57"/>
      <c r="M19" s="57"/>
      <c r="N19" s="57"/>
      <c r="O19" s="57"/>
      <c r="P19" s="57"/>
      <c r="Q19" s="58"/>
      <c r="R19" s="57"/>
      <c r="S19" s="88"/>
    </row>
    <row r="20" spans="1:19" ht="12.75">
      <c r="A20" s="24"/>
      <c r="C20" s="59"/>
      <c r="D20" s="57"/>
      <c r="E20" s="57"/>
      <c r="F20" s="57"/>
      <c r="G20" s="57"/>
      <c r="H20" s="57"/>
      <c r="I20" s="57"/>
      <c r="J20" s="57"/>
      <c r="K20" s="57"/>
      <c r="L20" s="57"/>
      <c r="M20" s="57"/>
      <c r="N20" s="57"/>
      <c r="O20" s="57"/>
      <c r="P20" s="57"/>
      <c r="Q20" s="58"/>
      <c r="R20" s="57"/>
      <c r="S20" s="88"/>
    </row>
    <row r="21" spans="1:19" ht="12.75">
      <c r="A21" s="24"/>
      <c r="C21" s="59"/>
      <c r="D21" s="57"/>
      <c r="E21" s="57"/>
      <c r="F21" s="57"/>
      <c r="G21" s="57"/>
      <c r="H21" s="57"/>
      <c r="I21" s="57"/>
      <c r="J21" s="57"/>
      <c r="K21" s="57"/>
      <c r="L21" s="57"/>
      <c r="M21" s="57"/>
      <c r="N21" s="57"/>
      <c r="O21" s="57"/>
      <c r="P21" s="57"/>
      <c r="Q21" s="58"/>
      <c r="R21" s="57"/>
      <c r="S21" s="88"/>
    </row>
    <row r="22" spans="1:19" ht="12.75">
      <c r="A22" s="24"/>
      <c r="C22" s="59"/>
      <c r="D22" s="57"/>
      <c r="E22" s="57"/>
      <c r="F22" s="57"/>
      <c r="G22" s="57"/>
      <c r="H22" s="57"/>
      <c r="I22" s="57"/>
      <c r="J22" s="57"/>
      <c r="K22" s="57"/>
      <c r="L22" s="57"/>
      <c r="M22" s="57"/>
      <c r="N22" s="57"/>
      <c r="O22" s="57"/>
      <c r="P22" s="57"/>
      <c r="Q22" s="58"/>
      <c r="R22" s="57"/>
      <c r="S22" s="88"/>
    </row>
    <row r="23" spans="1:19" ht="12.75">
      <c r="A23" s="24"/>
      <c r="C23" s="59"/>
      <c r="D23" s="57"/>
      <c r="E23" s="57"/>
      <c r="F23" s="57"/>
      <c r="G23" s="57"/>
      <c r="H23" s="57"/>
      <c r="I23" s="57"/>
      <c r="J23" s="57"/>
      <c r="K23" s="57"/>
      <c r="L23" s="57"/>
      <c r="M23" s="57"/>
      <c r="N23" s="57"/>
      <c r="O23" s="57"/>
      <c r="P23" s="57"/>
      <c r="Q23" s="58"/>
      <c r="R23" s="57"/>
      <c r="S23" s="88"/>
    </row>
    <row r="24" spans="1:19" ht="12.75">
      <c r="A24" s="24"/>
      <c r="C24" s="59"/>
      <c r="D24" s="57"/>
      <c r="E24" s="57"/>
      <c r="F24" s="57"/>
      <c r="G24" s="57"/>
      <c r="H24" s="57"/>
      <c r="I24" s="57"/>
      <c r="J24" s="57"/>
      <c r="K24" s="57"/>
      <c r="L24" s="57"/>
      <c r="M24" s="57"/>
      <c r="N24" s="57"/>
      <c r="O24" s="57"/>
      <c r="P24" s="57"/>
      <c r="Q24" s="58"/>
      <c r="R24" s="57"/>
      <c r="S24" s="88"/>
    </row>
    <row r="25" spans="1:19" ht="12.75">
      <c r="A25" s="24"/>
      <c r="C25" s="59"/>
      <c r="D25" s="57"/>
      <c r="E25" s="57"/>
      <c r="F25" s="57"/>
      <c r="G25" s="57"/>
      <c r="H25" s="57"/>
      <c r="I25" s="57"/>
      <c r="J25" s="57"/>
      <c r="K25" s="57"/>
      <c r="L25" s="57"/>
      <c r="M25" s="57"/>
      <c r="N25" s="57"/>
      <c r="O25" s="57"/>
      <c r="P25" s="57"/>
      <c r="Q25" s="58"/>
      <c r="R25" s="57"/>
      <c r="S25" s="88"/>
    </row>
    <row r="26" spans="1:19" ht="12.75">
      <c r="A26" s="24"/>
      <c r="C26" s="59"/>
      <c r="D26" s="57"/>
      <c r="E26" s="57"/>
      <c r="F26" s="57"/>
      <c r="G26" s="57"/>
      <c r="H26" s="57"/>
      <c r="I26" s="57"/>
      <c r="J26" s="57"/>
      <c r="K26" s="57"/>
      <c r="L26" s="57"/>
      <c r="M26" s="57"/>
      <c r="N26" s="57"/>
      <c r="O26" s="57"/>
      <c r="P26" s="57"/>
      <c r="Q26" s="58"/>
      <c r="R26" s="57"/>
      <c r="S26" s="88"/>
    </row>
    <row r="27" spans="1:19" ht="12.75">
      <c r="A27" s="24"/>
      <c r="C27" s="59"/>
      <c r="D27" s="57"/>
      <c r="E27" s="57"/>
      <c r="F27" s="57"/>
      <c r="G27" s="57"/>
      <c r="H27" s="57"/>
      <c r="I27" s="57"/>
      <c r="J27" s="57"/>
      <c r="K27" s="57"/>
      <c r="L27" s="57"/>
      <c r="M27" s="57"/>
      <c r="N27" s="57"/>
      <c r="O27" s="57"/>
      <c r="P27" s="57"/>
      <c r="Q27" s="58"/>
      <c r="R27" s="57"/>
      <c r="S27" s="88"/>
    </row>
    <row r="28" spans="1:19" ht="12.75">
      <c r="A28" s="24"/>
      <c r="C28" s="59"/>
      <c r="D28" s="57"/>
      <c r="E28" s="57"/>
      <c r="F28" s="57"/>
      <c r="G28" s="57"/>
      <c r="H28" s="57"/>
      <c r="I28" s="57"/>
      <c r="J28" s="57"/>
      <c r="K28" s="57"/>
      <c r="L28" s="57"/>
      <c r="M28" s="57"/>
      <c r="N28" s="57"/>
      <c r="O28" s="57"/>
      <c r="P28" s="57"/>
      <c r="Q28" s="58"/>
      <c r="R28" s="57"/>
      <c r="S28" s="88"/>
    </row>
    <row r="29" spans="1:19" ht="12.75">
      <c r="A29" s="24"/>
      <c r="C29" s="59"/>
      <c r="D29" s="57"/>
      <c r="E29" s="57"/>
      <c r="F29" s="57"/>
      <c r="G29" s="57"/>
      <c r="H29" s="57"/>
      <c r="I29" s="57"/>
      <c r="J29" s="57"/>
      <c r="K29" s="57"/>
      <c r="L29" s="57"/>
      <c r="M29" s="57"/>
      <c r="N29" s="57"/>
      <c r="O29" s="57"/>
      <c r="P29" s="57"/>
      <c r="Q29" s="58"/>
      <c r="R29" s="57"/>
      <c r="S29" s="88"/>
    </row>
    <row r="30" spans="1:19" ht="12.75">
      <c r="A30" s="24"/>
      <c r="C30" s="59"/>
      <c r="D30" s="57"/>
      <c r="E30" s="57"/>
      <c r="F30" s="57"/>
      <c r="G30" s="57"/>
      <c r="H30" s="57"/>
      <c r="I30" s="57"/>
      <c r="J30" s="57"/>
      <c r="K30" s="57"/>
      <c r="L30" s="57"/>
      <c r="M30" s="57"/>
      <c r="N30" s="57"/>
      <c r="O30" s="57"/>
      <c r="P30" s="57"/>
      <c r="Q30" s="58"/>
      <c r="R30" s="57"/>
      <c r="S30" s="88"/>
    </row>
    <row r="31" spans="1:19" ht="12.75">
      <c r="A31" s="24"/>
      <c r="C31" s="59"/>
      <c r="D31" s="57"/>
      <c r="E31" s="57"/>
      <c r="F31" s="57"/>
      <c r="G31" s="57"/>
      <c r="H31" s="57"/>
      <c r="I31" s="57"/>
      <c r="J31" s="57"/>
      <c r="K31" s="57"/>
      <c r="L31" s="57"/>
      <c r="M31" s="57"/>
      <c r="N31" s="57"/>
      <c r="O31" s="57"/>
      <c r="P31" s="57"/>
      <c r="Q31" s="58"/>
      <c r="R31" s="57"/>
      <c r="S31" s="88"/>
    </row>
    <row r="32" spans="1:19" ht="12.75">
      <c r="A32" s="24"/>
      <c r="C32" s="59"/>
      <c r="D32" s="57"/>
      <c r="E32" s="57"/>
      <c r="F32" s="57"/>
      <c r="G32" s="57"/>
      <c r="H32" s="57"/>
      <c r="I32" s="57"/>
      <c r="J32" s="57"/>
      <c r="K32" s="57"/>
      <c r="L32" s="57"/>
      <c r="M32" s="57"/>
      <c r="N32" s="57"/>
      <c r="O32" s="57"/>
      <c r="P32" s="57"/>
      <c r="Q32" s="58"/>
      <c r="R32" s="57"/>
      <c r="S32" s="88"/>
    </row>
    <row r="33" spans="1:19" ht="12.75">
      <c r="A33" s="24"/>
      <c r="C33" s="59"/>
      <c r="D33" s="57"/>
      <c r="E33" s="57"/>
      <c r="F33" s="57"/>
      <c r="G33" s="57"/>
      <c r="H33" s="57"/>
      <c r="I33" s="57"/>
      <c r="J33" s="57"/>
      <c r="K33" s="57"/>
      <c r="L33" s="57"/>
      <c r="M33" s="57"/>
      <c r="N33" s="57"/>
      <c r="O33" s="57"/>
      <c r="P33" s="57"/>
      <c r="Q33" s="58"/>
      <c r="R33" s="57"/>
      <c r="S33" s="88"/>
    </row>
    <row r="34" spans="1:19" ht="12.75">
      <c r="A34" s="24"/>
      <c r="C34" s="59"/>
      <c r="D34" s="57"/>
      <c r="E34" s="57"/>
      <c r="F34" s="57"/>
      <c r="G34" s="57"/>
      <c r="H34" s="57"/>
      <c r="I34" s="57"/>
      <c r="J34" s="57"/>
      <c r="K34" s="57"/>
      <c r="L34" s="57"/>
      <c r="M34" s="57"/>
      <c r="N34" s="57"/>
      <c r="O34" s="57"/>
      <c r="P34" s="57"/>
      <c r="Q34" s="58"/>
      <c r="R34" s="57"/>
      <c r="S34" s="88"/>
    </row>
    <row r="35" spans="1:19" ht="12.75">
      <c r="A35" s="24"/>
      <c r="C35" s="59"/>
      <c r="D35" s="57"/>
      <c r="E35" s="57"/>
      <c r="F35" s="57"/>
      <c r="G35" s="57"/>
      <c r="H35" s="57"/>
      <c r="I35" s="57"/>
      <c r="J35" s="57"/>
      <c r="K35" s="57"/>
      <c r="L35" s="57"/>
      <c r="M35" s="57"/>
      <c r="N35" s="57"/>
      <c r="O35" s="57"/>
      <c r="P35" s="57"/>
      <c r="Q35" s="58"/>
      <c r="R35" s="57"/>
      <c r="S35" s="88"/>
    </row>
    <row r="36" spans="1:19" ht="12.75">
      <c r="A36" s="24"/>
      <c r="C36" s="59"/>
      <c r="D36" s="57"/>
      <c r="E36" s="57"/>
      <c r="F36" s="57"/>
      <c r="G36" s="57"/>
      <c r="H36" s="57"/>
      <c r="I36" s="57"/>
      <c r="J36" s="57"/>
      <c r="K36" s="57"/>
      <c r="L36" s="57"/>
      <c r="M36" s="57"/>
      <c r="N36" s="57"/>
      <c r="O36" s="57"/>
      <c r="P36" s="57"/>
      <c r="Q36" s="58"/>
      <c r="R36" s="57"/>
      <c r="S36" s="88"/>
    </row>
    <row r="37" spans="1:19" ht="12.75">
      <c r="A37" s="24"/>
      <c r="C37" s="59"/>
      <c r="D37" s="57"/>
      <c r="E37" s="57"/>
      <c r="F37" s="57"/>
      <c r="G37" s="57"/>
      <c r="H37" s="57"/>
      <c r="I37" s="57"/>
      <c r="J37" s="57"/>
      <c r="K37" s="57"/>
      <c r="L37" s="57"/>
      <c r="M37" s="57"/>
      <c r="N37" s="57"/>
      <c r="O37" s="57"/>
      <c r="P37" s="57"/>
      <c r="Q37" s="58"/>
      <c r="R37" s="57"/>
      <c r="S37" s="88"/>
    </row>
    <row r="38" spans="1:19" ht="12.75">
      <c r="A38" s="24"/>
      <c r="C38" s="59"/>
      <c r="D38" s="57"/>
      <c r="E38" s="57"/>
      <c r="F38" s="57"/>
      <c r="G38" s="57"/>
      <c r="H38" s="57"/>
      <c r="I38" s="57"/>
      <c r="J38" s="57"/>
      <c r="K38" s="57"/>
      <c r="L38" s="57"/>
      <c r="M38" s="57"/>
      <c r="N38" s="57"/>
      <c r="O38" s="57"/>
      <c r="P38" s="57"/>
      <c r="Q38" s="58"/>
      <c r="R38" s="57"/>
      <c r="S38" s="88"/>
    </row>
    <row r="39" spans="1:19" ht="12.75">
      <c r="A39" s="24"/>
      <c r="C39" s="59"/>
      <c r="D39" s="57"/>
      <c r="E39" s="57"/>
      <c r="F39" s="57"/>
      <c r="G39" s="57"/>
      <c r="H39" s="57"/>
      <c r="I39" s="57"/>
      <c r="J39" s="57"/>
      <c r="K39" s="57"/>
      <c r="L39" s="57"/>
      <c r="M39" s="57"/>
      <c r="N39" s="57"/>
      <c r="O39" s="57"/>
      <c r="P39" s="57"/>
      <c r="Q39" s="58"/>
      <c r="R39" s="57"/>
      <c r="S39" s="88"/>
    </row>
    <row r="40" spans="1:19" ht="12.75">
      <c r="A40" s="24"/>
      <c r="C40" s="59"/>
      <c r="D40" s="57"/>
      <c r="E40" s="57"/>
      <c r="F40" s="57"/>
      <c r="G40" s="57"/>
      <c r="H40" s="57"/>
      <c r="I40" s="57"/>
      <c r="J40" s="57"/>
      <c r="K40" s="57"/>
      <c r="L40" s="57"/>
      <c r="M40" s="57"/>
      <c r="N40" s="57"/>
      <c r="O40" s="57"/>
      <c r="P40" s="57"/>
      <c r="Q40" s="58"/>
      <c r="R40" s="57"/>
      <c r="S40" s="88"/>
    </row>
    <row r="41" spans="1:19" ht="12.75">
      <c r="A41" s="24"/>
      <c r="C41" s="59"/>
      <c r="D41" s="57"/>
      <c r="E41" s="57"/>
      <c r="F41" s="57"/>
      <c r="G41" s="57"/>
      <c r="H41" s="57"/>
      <c r="I41" s="57"/>
      <c r="J41" s="57"/>
      <c r="K41" s="57"/>
      <c r="L41" s="57"/>
      <c r="M41" s="57"/>
      <c r="N41" s="57"/>
      <c r="O41" s="57"/>
      <c r="P41" s="57"/>
      <c r="Q41" s="58"/>
      <c r="R41" s="57"/>
      <c r="S41" s="88"/>
    </row>
    <row r="42" spans="1:19" ht="12.75">
      <c r="A42" s="24"/>
      <c r="C42" s="59"/>
      <c r="D42" s="57"/>
      <c r="E42" s="57"/>
      <c r="F42" s="57"/>
      <c r="G42" s="57"/>
      <c r="H42" s="57"/>
      <c r="I42" s="57"/>
      <c r="J42" s="57"/>
      <c r="K42" s="57"/>
      <c r="L42" s="57"/>
      <c r="M42" s="57"/>
      <c r="N42" s="57"/>
      <c r="O42" s="57"/>
      <c r="P42" s="57"/>
      <c r="Q42" s="58"/>
      <c r="R42" s="57"/>
      <c r="S42" s="88"/>
    </row>
    <row r="43" spans="1:19" ht="12.75">
      <c r="A43" s="24"/>
      <c r="C43" s="59"/>
      <c r="D43" s="57"/>
      <c r="E43" s="57"/>
      <c r="F43" s="57"/>
      <c r="G43" s="57"/>
      <c r="H43" s="57"/>
      <c r="I43" s="57"/>
      <c r="J43" s="57"/>
      <c r="K43" s="57"/>
      <c r="L43" s="57"/>
      <c r="M43" s="57"/>
      <c r="N43" s="57"/>
      <c r="O43" s="57"/>
      <c r="P43" s="57"/>
      <c r="Q43" s="58"/>
      <c r="R43" s="57"/>
      <c r="S43" s="88"/>
    </row>
    <row r="44" spans="1:19" ht="12.75">
      <c r="A44" s="24"/>
      <c r="C44" s="59"/>
      <c r="D44" s="57"/>
      <c r="E44" s="57"/>
      <c r="F44" s="57"/>
      <c r="G44" s="57"/>
      <c r="H44" s="57"/>
      <c r="I44" s="57"/>
      <c r="J44" s="57"/>
      <c r="K44" s="57"/>
      <c r="L44" s="57"/>
      <c r="M44" s="57"/>
      <c r="N44" s="57"/>
      <c r="O44" s="57"/>
      <c r="P44" s="57"/>
      <c r="Q44" s="58"/>
      <c r="R44" s="57"/>
      <c r="S44" s="88"/>
    </row>
    <row r="45" spans="1:19" ht="12.75">
      <c r="A45" s="24"/>
      <c r="C45" s="59"/>
      <c r="D45" s="57"/>
      <c r="E45" s="57"/>
      <c r="F45" s="57"/>
      <c r="G45" s="57"/>
      <c r="H45" s="57"/>
      <c r="I45" s="57"/>
      <c r="J45" s="57"/>
      <c r="K45" s="57"/>
      <c r="L45" s="57"/>
      <c r="M45" s="57"/>
      <c r="N45" s="57"/>
      <c r="O45" s="57"/>
      <c r="P45" s="57"/>
      <c r="Q45" s="58"/>
      <c r="R45" s="57"/>
      <c r="S45" s="88"/>
    </row>
    <row r="46" spans="1:19" ht="12.75">
      <c r="A46" s="24"/>
      <c r="C46" s="59"/>
      <c r="D46" s="57"/>
      <c r="E46" s="57"/>
      <c r="F46" s="57"/>
      <c r="G46" s="57"/>
      <c r="H46" s="57"/>
      <c r="I46" s="57"/>
      <c r="J46" s="57"/>
      <c r="K46" s="57"/>
      <c r="L46" s="57"/>
      <c r="M46" s="57"/>
      <c r="N46" s="57"/>
      <c r="O46" s="57"/>
      <c r="P46" s="57"/>
      <c r="Q46" s="58"/>
      <c r="R46" s="57"/>
      <c r="S46" s="88"/>
    </row>
    <row r="47" spans="1:19" ht="12.75">
      <c r="A47" s="24"/>
      <c r="C47" s="59"/>
      <c r="D47" s="57"/>
      <c r="E47" s="57"/>
      <c r="F47" s="57"/>
      <c r="G47" s="57"/>
      <c r="H47" s="57"/>
      <c r="I47" s="57"/>
      <c r="J47" s="57"/>
      <c r="K47" s="57"/>
      <c r="L47" s="57"/>
      <c r="M47" s="57"/>
      <c r="N47" s="57"/>
      <c r="O47" s="57"/>
      <c r="P47" s="57"/>
      <c r="Q47" s="58"/>
      <c r="R47" s="57"/>
      <c r="S47" s="88"/>
    </row>
    <row r="48" spans="1:19" ht="12.75">
      <c r="A48" s="24"/>
      <c r="C48" s="59"/>
      <c r="D48" s="57"/>
      <c r="E48" s="57"/>
      <c r="F48" s="57"/>
      <c r="G48" s="57"/>
      <c r="H48" s="57"/>
      <c r="I48" s="57"/>
      <c r="J48" s="57"/>
      <c r="K48" s="57"/>
      <c r="L48" s="57"/>
      <c r="M48" s="57"/>
      <c r="N48" s="57"/>
      <c r="O48" s="57"/>
      <c r="P48" s="57"/>
      <c r="Q48" s="58"/>
      <c r="R48" s="57"/>
      <c r="S48" s="88"/>
    </row>
    <row r="49" spans="1:19" ht="12.75">
      <c r="A49" s="24"/>
      <c r="C49" s="59"/>
      <c r="D49" s="57"/>
      <c r="E49" s="57"/>
      <c r="F49" s="57"/>
      <c r="G49" s="57"/>
      <c r="H49" s="57"/>
      <c r="I49" s="57"/>
      <c r="J49" s="57"/>
      <c r="K49" s="57"/>
      <c r="L49" s="57"/>
      <c r="M49" s="57"/>
      <c r="N49" s="57"/>
      <c r="O49" s="57"/>
      <c r="P49" s="57"/>
      <c r="Q49" s="58"/>
      <c r="R49" s="57"/>
      <c r="S49" s="88"/>
    </row>
    <row r="50" spans="1:19" ht="12.75">
      <c r="A50" s="24"/>
      <c r="C50" s="60" t="s">
        <v>4</v>
      </c>
      <c r="D50" s="61" t="s">
        <v>5</v>
      </c>
      <c r="E50" s="61"/>
      <c r="F50" s="61"/>
      <c r="G50" s="61"/>
      <c r="H50" s="61"/>
      <c r="I50" s="61"/>
      <c r="J50" s="62"/>
      <c r="K50" s="62"/>
      <c r="L50" s="62"/>
      <c r="M50" s="62"/>
      <c r="N50" s="62"/>
      <c r="O50" s="62"/>
      <c r="P50" s="62"/>
      <c r="Q50" s="63"/>
      <c r="R50" s="57"/>
      <c r="S50" s="88"/>
    </row>
    <row r="51" spans="1:19" ht="12.75">
      <c r="A51" s="24"/>
      <c r="C51" s="64" t="s">
        <v>40</v>
      </c>
      <c r="D51" s="65" t="s">
        <v>41</v>
      </c>
      <c r="E51" s="66"/>
      <c r="F51" s="66"/>
      <c r="G51" s="66"/>
      <c r="H51" s="66"/>
      <c r="I51" s="66"/>
      <c r="J51" s="62"/>
      <c r="K51" s="62"/>
      <c r="L51" s="62"/>
      <c r="M51" s="62"/>
      <c r="N51" s="62"/>
      <c r="O51" s="62"/>
      <c r="P51" s="62"/>
      <c r="Q51" s="63"/>
      <c r="R51" s="57"/>
      <c r="S51" s="88"/>
    </row>
    <row r="52" spans="1:19" ht="12.75">
      <c r="A52" s="24"/>
      <c r="C52" s="64"/>
      <c r="D52" s="65"/>
      <c r="E52" s="66"/>
      <c r="F52" s="66"/>
      <c r="G52" s="66"/>
      <c r="H52" s="66"/>
      <c r="I52" s="66"/>
      <c r="J52" s="62"/>
      <c r="K52" s="62"/>
      <c r="L52" s="62"/>
      <c r="M52" s="62"/>
      <c r="N52" s="62"/>
      <c r="O52" s="62"/>
      <c r="P52" s="62"/>
      <c r="Q52" s="63"/>
      <c r="R52" s="57"/>
      <c r="S52" s="88"/>
    </row>
    <row r="53" spans="1:19" ht="12.75">
      <c r="A53" s="24"/>
      <c r="C53" s="59"/>
      <c r="D53" s="57"/>
      <c r="E53" s="57"/>
      <c r="F53" s="57"/>
      <c r="G53" s="57"/>
      <c r="H53" s="57"/>
      <c r="I53" s="57"/>
      <c r="J53" s="57"/>
      <c r="K53" s="57"/>
      <c r="L53" s="57"/>
      <c r="M53" s="57"/>
      <c r="N53" s="57"/>
      <c r="O53" s="57"/>
      <c r="P53" s="57"/>
      <c r="Q53" s="58"/>
      <c r="R53" s="57"/>
      <c r="S53" s="88"/>
    </row>
    <row r="54" spans="1:19" ht="12.75">
      <c r="A54" s="24"/>
      <c r="C54" s="67" t="s">
        <v>97</v>
      </c>
      <c r="D54" s="66"/>
      <c r="E54" s="66"/>
      <c r="F54" s="66"/>
      <c r="G54" s="57"/>
      <c r="H54" s="57"/>
      <c r="I54" s="57"/>
      <c r="J54" s="57"/>
      <c r="K54" s="57"/>
      <c r="L54" s="57"/>
      <c r="M54" s="57"/>
      <c r="N54" s="57"/>
      <c r="O54" s="57"/>
      <c r="P54" s="57"/>
      <c r="Q54" s="58"/>
      <c r="R54" s="57"/>
      <c r="S54" s="88"/>
    </row>
    <row r="55" spans="1:19" ht="12.75">
      <c r="A55" s="24"/>
      <c r="C55" s="67" t="s">
        <v>7</v>
      </c>
      <c r="D55" s="66"/>
      <c r="E55" s="66"/>
      <c r="F55" s="66"/>
      <c r="G55" s="57"/>
      <c r="H55" s="57"/>
      <c r="I55" s="57"/>
      <c r="J55" s="57"/>
      <c r="K55" s="57"/>
      <c r="L55" s="57"/>
      <c r="M55" s="57"/>
      <c r="N55" s="57"/>
      <c r="O55" s="57"/>
      <c r="P55" s="57"/>
      <c r="Q55" s="58"/>
      <c r="R55" s="57"/>
      <c r="S55" s="88"/>
    </row>
    <row r="56" spans="1:19" ht="12.75">
      <c r="A56" s="24"/>
      <c r="C56" s="67" t="s">
        <v>8</v>
      </c>
      <c r="D56" s="66"/>
      <c r="E56" s="66"/>
      <c r="F56" s="66"/>
      <c r="G56" s="57"/>
      <c r="H56" s="57"/>
      <c r="I56" s="57"/>
      <c r="J56" s="57"/>
      <c r="K56" s="57"/>
      <c r="L56" s="57"/>
      <c r="M56" s="57"/>
      <c r="N56" s="57"/>
      <c r="O56" s="57"/>
      <c r="P56" s="57"/>
      <c r="Q56" s="58"/>
      <c r="R56" s="57"/>
      <c r="S56" s="88"/>
    </row>
    <row r="57" spans="1:19" ht="12.75">
      <c r="A57" s="24"/>
      <c r="C57" s="67" t="s">
        <v>25</v>
      </c>
      <c r="D57" s="66"/>
      <c r="E57" s="66"/>
      <c r="F57" s="66"/>
      <c r="G57" s="57"/>
      <c r="H57" s="57"/>
      <c r="I57" s="57"/>
      <c r="J57" s="57"/>
      <c r="K57" s="57"/>
      <c r="L57" s="57"/>
      <c r="M57" s="57"/>
      <c r="N57" s="57"/>
      <c r="O57" s="57"/>
      <c r="P57" s="57"/>
      <c r="Q57" s="58"/>
      <c r="R57" s="57"/>
      <c r="S57" s="88"/>
    </row>
    <row r="58" spans="1:19" ht="12.75">
      <c r="A58" s="24"/>
      <c r="C58" s="67" t="s">
        <v>26</v>
      </c>
      <c r="D58" s="66"/>
      <c r="E58" s="66"/>
      <c r="F58" s="66"/>
      <c r="G58" s="57"/>
      <c r="H58" s="57"/>
      <c r="I58" s="57"/>
      <c r="J58" s="57"/>
      <c r="K58" s="57"/>
      <c r="L58" s="57"/>
      <c r="M58" s="57"/>
      <c r="N58" s="57"/>
      <c r="O58" s="57"/>
      <c r="P58" s="57"/>
      <c r="Q58" s="58"/>
      <c r="R58" s="57"/>
      <c r="S58" s="88"/>
    </row>
    <row r="59" spans="1:19" ht="12.75">
      <c r="A59" s="24"/>
      <c r="C59" s="68" t="s">
        <v>140</v>
      </c>
      <c r="D59" s="69"/>
      <c r="E59" s="69"/>
      <c r="F59" s="69"/>
      <c r="G59" s="70"/>
      <c r="H59" s="70"/>
      <c r="I59" s="70"/>
      <c r="J59" s="70"/>
      <c r="K59" s="70"/>
      <c r="L59" s="70"/>
      <c r="M59" s="70"/>
      <c r="N59" s="70"/>
      <c r="O59" s="70"/>
      <c r="P59" s="70"/>
      <c r="Q59" s="71"/>
      <c r="R59" s="57"/>
      <c r="S59" s="88"/>
    </row>
    <row r="60" spans="1:19" ht="12.75">
      <c r="A60" s="24"/>
      <c r="S60" s="88"/>
    </row>
    <row r="61" spans="1:19" ht="12.75">
      <c r="A61" s="24"/>
      <c r="S61" s="88"/>
    </row>
    <row r="62" spans="1:19" ht="32.25" customHeight="1">
      <c r="A62" s="24"/>
      <c r="B62" s="88"/>
      <c r="C62" s="88"/>
      <c r="D62" s="88"/>
      <c r="E62" s="88"/>
      <c r="F62" s="88"/>
      <c r="G62" s="88"/>
      <c r="H62" s="88"/>
      <c r="I62" s="88"/>
      <c r="J62" s="88"/>
      <c r="K62" s="88"/>
      <c r="L62" s="88"/>
      <c r="M62" s="88"/>
      <c r="N62" s="88"/>
      <c r="O62" s="88"/>
      <c r="P62" s="88"/>
      <c r="Q62" s="88"/>
      <c r="R62" s="88"/>
      <c r="S62" s="123"/>
    </row>
  </sheetData>
  <sheetProtection/>
  <mergeCells count="1">
    <mergeCell ref="C4:G4"/>
  </mergeCells>
  <printOptions/>
  <pageMargins left="0.7874015748031497" right="0.7874015748031497" top="0.984251968503937" bottom="0.984251968503937" header="0.5118110236220472" footer="0.5118110236220472"/>
  <pageSetup fitToHeight="1" fitToWidth="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V204"/>
  <sheetViews>
    <sheetView showGridLines="0" zoomScale="85" zoomScaleNormal="85" zoomScaleSheetLayoutView="50" zoomScalePageLayoutView="0" workbookViewId="0" topLeftCell="F1">
      <pane ySplit="1" topLeftCell="BM5" activePane="bottomLeft" state="frozen"/>
      <selection pane="topLeft" activeCell="C59" sqref="C59"/>
      <selection pane="bottomLeft" activeCell="K23" sqref="K23"/>
    </sheetView>
  </sheetViews>
  <sheetFormatPr defaultColWidth="9.140625" defaultRowHeight="12.75"/>
  <cols>
    <col min="1" max="1" width="7.28125" style="120" customWidth="1"/>
    <col min="2" max="2" width="7.140625" style="15" customWidth="1"/>
    <col min="3" max="3" width="7.7109375" style="15" customWidth="1"/>
    <col min="4" max="4" width="46.8515625" style="15" bestFit="1" customWidth="1"/>
    <col min="5" max="5" width="27.140625" style="18" customWidth="1"/>
    <col min="6" max="6" width="20.7109375" style="18" customWidth="1"/>
    <col min="7" max="7" width="22.421875" style="15" bestFit="1" customWidth="1"/>
    <col min="8" max="10" width="20.7109375" style="15" customWidth="1"/>
    <col min="11" max="11" width="30.421875" style="18" customWidth="1"/>
    <col min="12" max="12" width="7.00390625" style="18" customWidth="1"/>
    <col min="13" max="13" width="20.7109375" style="0" customWidth="1"/>
    <col min="14" max="14" width="15.57421875" style="15" customWidth="1"/>
    <col min="15" max="15" width="27.7109375" style="15" customWidth="1"/>
    <col min="16" max="16" width="17.421875" style="15" customWidth="1"/>
    <col min="17" max="17" width="14.7109375" style="18" customWidth="1"/>
    <col min="18" max="18" width="3.421875" style="15" customWidth="1"/>
    <col min="19" max="19" width="3.7109375" style="15" customWidth="1"/>
    <col min="20" max="20" width="7.28125" style="15" customWidth="1"/>
    <col min="21" max="16384" width="9.140625" style="15" customWidth="1"/>
  </cols>
  <sheetData>
    <row r="1" spans="1:22" s="5" customFormat="1" ht="29.25" customHeight="1">
      <c r="A1" s="1"/>
      <c r="B1" s="2"/>
      <c r="C1" s="2" t="s">
        <v>119</v>
      </c>
      <c r="D1" s="3"/>
      <c r="E1" s="3"/>
      <c r="F1" s="3"/>
      <c r="G1" s="2"/>
      <c r="H1" s="2"/>
      <c r="I1" s="3"/>
      <c r="J1" s="3"/>
      <c r="K1" s="1"/>
      <c r="L1" s="3"/>
      <c r="M1" s="1"/>
      <c r="N1" s="1"/>
      <c r="O1" s="1"/>
      <c r="P1" s="1"/>
      <c r="Q1" s="215" t="s">
        <v>174</v>
      </c>
      <c r="R1" s="1"/>
      <c r="S1" s="3"/>
      <c r="T1" s="121"/>
      <c r="U1" s="121"/>
      <c r="V1" s="121"/>
    </row>
    <row r="2" spans="1:22" s="5" customFormat="1" ht="13.5" customHeight="1">
      <c r="A2" s="1"/>
      <c r="B2" s="163"/>
      <c r="C2" s="163"/>
      <c r="D2" s="163"/>
      <c r="E2" s="163"/>
      <c r="F2" s="163"/>
      <c r="G2" s="213"/>
      <c r="H2" s="163"/>
      <c r="I2" s="163"/>
      <c r="J2" s="163"/>
      <c r="K2" s="163"/>
      <c r="L2" s="163"/>
      <c r="M2" s="121"/>
      <c r="N2" s="121"/>
      <c r="O2" s="121"/>
      <c r="P2" s="121"/>
      <c r="Q2" s="121"/>
      <c r="R2" s="121"/>
      <c r="S2" s="1"/>
      <c r="T2" s="121"/>
      <c r="U2" s="121"/>
      <c r="V2" s="121"/>
    </row>
    <row r="3" spans="1:22" s="5" customFormat="1" ht="13.5" customHeight="1" thickBot="1">
      <c r="A3" s="1"/>
      <c r="B3" s="209"/>
      <c r="C3" s="214"/>
      <c r="D3" s="163"/>
      <c r="E3" s="163"/>
      <c r="F3" s="163"/>
      <c r="G3" s="213"/>
      <c r="I3" s="163"/>
      <c r="J3" s="163"/>
      <c r="K3" s="163"/>
      <c r="L3" s="163"/>
      <c r="M3" s="121"/>
      <c r="N3" s="121"/>
      <c r="O3" s="121"/>
      <c r="P3" s="121"/>
      <c r="Q3" s="121"/>
      <c r="R3" s="121"/>
      <c r="S3" s="1"/>
      <c r="T3" s="121"/>
      <c r="U3" s="121"/>
      <c r="V3" s="121"/>
    </row>
    <row r="4" spans="1:22" s="103" customFormat="1" ht="19.5" customHeight="1" thickBot="1">
      <c r="A4" s="1"/>
      <c r="B4" s="178"/>
      <c r="C4" s="221" t="s">
        <v>75</v>
      </c>
      <c r="D4" s="137"/>
      <c r="E4" s="137"/>
      <c r="F4" s="137"/>
      <c r="G4" s="174"/>
      <c r="H4" s="137"/>
      <c r="I4" s="192"/>
      <c r="J4" s="192"/>
      <c r="K4" s="192"/>
      <c r="L4" s="192"/>
      <c r="M4" s="192"/>
      <c r="N4" s="192"/>
      <c r="O4" s="192"/>
      <c r="P4" s="192"/>
      <c r="Q4" s="193"/>
      <c r="S4" s="1"/>
      <c r="T4" s="121"/>
      <c r="U4" s="121"/>
      <c r="V4" s="168"/>
    </row>
    <row r="5" spans="1:21" s="178" customFormat="1" ht="19.5" customHeight="1" thickBot="1">
      <c r="A5" s="1"/>
      <c r="C5" s="138"/>
      <c r="D5" s="138"/>
      <c r="E5" s="138"/>
      <c r="F5" s="138"/>
      <c r="G5" s="167"/>
      <c r="H5" s="138"/>
      <c r="L5" s="316"/>
      <c r="S5" s="1"/>
      <c r="T5" s="121"/>
      <c r="U5" s="121"/>
    </row>
    <row r="6" spans="1:20" s="5" customFormat="1" ht="19.5" customHeight="1" thickBot="1">
      <c r="A6" s="1"/>
      <c r="B6" s="179"/>
      <c r="C6" s="8" t="s">
        <v>37</v>
      </c>
      <c r="D6" s="9"/>
      <c r="E6" s="9"/>
      <c r="F6" s="9"/>
      <c r="G6" s="9" t="s">
        <v>74</v>
      </c>
      <c r="H6" s="83" t="s">
        <v>18</v>
      </c>
      <c r="I6" s="10" t="s">
        <v>17</v>
      </c>
      <c r="K6" s="252" t="s">
        <v>11</v>
      </c>
      <c r="S6" s="1"/>
      <c r="T6" s="121"/>
    </row>
    <row r="7" spans="1:20" s="5" customFormat="1" ht="19.5" customHeight="1">
      <c r="A7" s="1"/>
      <c r="B7" s="179"/>
      <c r="C7" s="11" t="s">
        <v>19</v>
      </c>
      <c r="D7" s="12"/>
      <c r="E7" s="129"/>
      <c r="F7" s="170"/>
      <c r="G7" s="194">
        <v>1999549.5</v>
      </c>
      <c r="H7" s="104">
        <v>18</v>
      </c>
      <c r="I7" s="105" t="s">
        <v>20</v>
      </c>
      <c r="K7" s="253" t="s">
        <v>81</v>
      </c>
      <c r="S7" s="1"/>
      <c r="T7" s="121"/>
    </row>
    <row r="8" spans="1:20" s="5" customFormat="1" ht="19.5" customHeight="1" thickBot="1">
      <c r="A8" s="1"/>
      <c r="B8" s="179"/>
      <c r="C8" s="185" t="s">
        <v>22</v>
      </c>
      <c r="D8" s="115"/>
      <c r="E8" s="116"/>
      <c r="F8" s="173"/>
      <c r="G8" s="195">
        <v>6712571.416666666</v>
      </c>
      <c r="H8" s="218">
        <v>28.7456</v>
      </c>
      <c r="I8" s="91" t="s">
        <v>23</v>
      </c>
      <c r="K8" s="254" t="s">
        <v>80</v>
      </c>
      <c r="S8" s="1"/>
      <c r="T8" s="121"/>
    </row>
    <row r="9" spans="1:19" s="179" customFormat="1" ht="19.5" customHeight="1" thickBot="1">
      <c r="A9" s="1"/>
      <c r="C9" s="180"/>
      <c r="D9" s="181"/>
      <c r="E9" s="182"/>
      <c r="F9" s="182"/>
      <c r="G9" s="176"/>
      <c r="H9" s="183"/>
      <c r="I9" s="182"/>
      <c r="K9" s="255" t="s">
        <v>79</v>
      </c>
      <c r="S9" s="1"/>
    </row>
    <row r="10" spans="1:20" s="5" customFormat="1" ht="19.5" customHeight="1" thickBot="1">
      <c r="A10" s="1"/>
      <c r="B10" s="179"/>
      <c r="C10" s="8" t="s">
        <v>38</v>
      </c>
      <c r="D10" s="9"/>
      <c r="E10" s="9"/>
      <c r="F10" s="9"/>
      <c r="G10" s="9" t="s">
        <v>74</v>
      </c>
      <c r="H10" s="83" t="s">
        <v>18</v>
      </c>
      <c r="I10" s="10" t="s">
        <v>17</v>
      </c>
      <c r="S10" s="1"/>
      <c r="T10" s="121"/>
    </row>
    <row r="11" spans="1:20" s="5" customFormat="1" ht="19.5" customHeight="1">
      <c r="A11" s="1"/>
      <c r="B11" s="179"/>
      <c r="C11" s="11" t="s">
        <v>19</v>
      </c>
      <c r="D11" s="12"/>
      <c r="E11" s="129"/>
      <c r="F11" s="170"/>
      <c r="G11" s="194">
        <v>8653.771914427623</v>
      </c>
      <c r="H11" s="104">
        <v>18</v>
      </c>
      <c r="I11" s="105" t="s">
        <v>20</v>
      </c>
      <c r="S11" s="1"/>
      <c r="T11" s="121"/>
    </row>
    <row r="12" spans="1:20" s="5" customFormat="1" ht="19.5" customHeight="1" thickBot="1">
      <c r="A12" s="1"/>
      <c r="B12" s="179"/>
      <c r="C12" s="185" t="s">
        <v>22</v>
      </c>
      <c r="D12" s="115"/>
      <c r="E12" s="116"/>
      <c r="F12" s="172"/>
      <c r="G12" s="195">
        <v>680402.6192881911</v>
      </c>
      <c r="H12" s="218">
        <f>H8</f>
        <v>28.7456</v>
      </c>
      <c r="I12" s="91" t="s">
        <v>23</v>
      </c>
      <c r="S12" s="1"/>
      <c r="T12" s="121"/>
    </row>
    <row r="13" spans="1:19" s="179" customFormat="1" ht="19.5" customHeight="1" thickBot="1">
      <c r="A13" s="1"/>
      <c r="C13" s="180"/>
      <c r="D13" s="181"/>
      <c r="E13" s="182"/>
      <c r="F13" s="182"/>
      <c r="G13" s="176"/>
      <c r="H13" s="183"/>
      <c r="I13" s="182"/>
      <c r="S13" s="1"/>
    </row>
    <row r="14" spans="1:20" s="5" customFormat="1" ht="19.5" customHeight="1" thickBot="1">
      <c r="A14" s="1"/>
      <c r="B14" s="179"/>
      <c r="C14" s="8" t="s">
        <v>39</v>
      </c>
      <c r="D14" s="9"/>
      <c r="E14" s="9"/>
      <c r="F14" s="9"/>
      <c r="G14" s="9" t="s">
        <v>74</v>
      </c>
      <c r="H14" s="83" t="s">
        <v>18</v>
      </c>
      <c r="I14" s="10" t="s">
        <v>17</v>
      </c>
      <c r="K14" s="330" t="s">
        <v>133</v>
      </c>
      <c r="L14" s="331"/>
      <c r="M14" s="331"/>
      <c r="N14" s="331"/>
      <c r="O14" s="331"/>
      <c r="P14" s="331"/>
      <c r="Q14" s="332"/>
      <c r="S14" s="1"/>
      <c r="T14" s="121"/>
    </row>
    <row r="15" spans="1:20" s="5" customFormat="1" ht="19.5" customHeight="1">
      <c r="A15" s="1"/>
      <c r="B15" s="179"/>
      <c r="C15" s="310" t="s">
        <v>19</v>
      </c>
      <c r="D15" s="311"/>
      <c r="E15" s="129"/>
      <c r="F15" s="170"/>
      <c r="G15" s="196">
        <v>2285.449351851852</v>
      </c>
      <c r="H15" s="312">
        <v>1044</v>
      </c>
      <c r="I15" s="130" t="s">
        <v>20</v>
      </c>
      <c r="K15" s="320" t="s">
        <v>167</v>
      </c>
      <c r="L15" s="321"/>
      <c r="M15" s="322"/>
      <c r="N15" s="333">
        <v>254333718.52856854</v>
      </c>
      <c r="O15" s="322"/>
      <c r="P15" s="322"/>
      <c r="Q15" s="323"/>
      <c r="S15" s="1"/>
      <c r="T15" s="121"/>
    </row>
    <row r="16" spans="1:20" s="5" customFormat="1" ht="19.5" customHeight="1">
      <c r="A16" s="1"/>
      <c r="B16" s="179"/>
      <c r="C16" s="296" t="s">
        <v>29</v>
      </c>
      <c r="D16" s="297"/>
      <c r="E16" s="298"/>
      <c r="F16" s="299"/>
      <c r="G16" s="197">
        <v>0</v>
      </c>
      <c r="H16" s="219">
        <v>26</v>
      </c>
      <c r="I16" s="105" t="s">
        <v>23</v>
      </c>
      <c r="K16" s="324" t="s">
        <v>171</v>
      </c>
      <c r="L16" s="250"/>
      <c r="N16" s="335">
        <f>(G7*H7)+(G11*H11)</f>
        <v>36147658.894459695</v>
      </c>
      <c r="O16" s="251" t="s">
        <v>172</v>
      </c>
      <c r="Q16" s="325"/>
      <c r="S16" s="1"/>
      <c r="T16" s="121"/>
    </row>
    <row r="17" spans="1:20" s="5" customFormat="1" ht="19.5" customHeight="1">
      <c r="A17" s="1"/>
      <c r="B17" s="179"/>
      <c r="C17" s="313" t="s">
        <v>28</v>
      </c>
      <c r="D17" s="300"/>
      <c r="E17" s="301"/>
      <c r="F17" s="302"/>
      <c r="G17" s="198">
        <v>0</v>
      </c>
      <c r="H17" s="219"/>
      <c r="I17" s="105" t="s">
        <v>23</v>
      </c>
      <c r="K17" s="324" t="s">
        <v>168</v>
      </c>
      <c r="L17" s="191"/>
      <c r="M17" s="339"/>
      <c r="N17" s="335">
        <f>N15-N16</f>
        <v>218186059.63410884</v>
      </c>
      <c r="O17" s="341"/>
      <c r="Q17" s="342"/>
      <c r="S17" s="1"/>
      <c r="T17" s="121"/>
    </row>
    <row r="18" spans="1:20" s="5" customFormat="1" ht="19.5" customHeight="1" thickBot="1">
      <c r="A18" s="1"/>
      <c r="B18" s="179"/>
      <c r="C18" s="111" t="s">
        <v>114</v>
      </c>
      <c r="D18" s="106"/>
      <c r="E18" s="107"/>
      <c r="F18" s="173"/>
      <c r="G18" s="199">
        <v>742494.4819444444</v>
      </c>
      <c r="H18" s="218">
        <f>H16</f>
        <v>26</v>
      </c>
      <c r="I18" s="91" t="s">
        <v>23</v>
      </c>
      <c r="K18" s="324" t="s">
        <v>169</v>
      </c>
      <c r="L18" s="191"/>
      <c r="N18" s="334">
        <v>271157000</v>
      </c>
      <c r="O18" s="315" t="s">
        <v>126</v>
      </c>
      <c r="Q18" s="325"/>
      <c r="S18" s="1"/>
      <c r="T18" s="121"/>
    </row>
    <row r="19" spans="1:19" s="179" customFormat="1" ht="19.5" customHeight="1" thickBot="1">
      <c r="A19" s="1"/>
      <c r="C19" s="184"/>
      <c r="D19" s="181"/>
      <c r="E19" s="182"/>
      <c r="F19" s="182"/>
      <c r="G19" s="177"/>
      <c r="H19" s="183"/>
      <c r="I19" s="182"/>
      <c r="K19" s="324" t="s">
        <v>170</v>
      </c>
      <c r="L19" s="191"/>
      <c r="M19" s="339"/>
      <c r="N19" s="335">
        <f>N18-N16</f>
        <v>235009341.1055403</v>
      </c>
      <c r="O19" s="251" t="s">
        <v>173</v>
      </c>
      <c r="P19" s="5"/>
      <c r="Q19" s="325"/>
      <c r="S19" s="1"/>
    </row>
    <row r="20" spans="1:20" s="5" customFormat="1" ht="19.5" customHeight="1" thickBot="1">
      <c r="A20" s="1"/>
      <c r="B20" s="179"/>
      <c r="C20" s="8" t="s">
        <v>36</v>
      </c>
      <c r="D20" s="9"/>
      <c r="E20" s="9"/>
      <c r="F20" s="9"/>
      <c r="G20" s="9" t="s">
        <v>74</v>
      </c>
      <c r="H20" s="83" t="s">
        <v>18</v>
      </c>
      <c r="I20" s="10" t="s">
        <v>17</v>
      </c>
      <c r="K20" s="337" t="s">
        <v>146</v>
      </c>
      <c r="L20" s="321"/>
      <c r="M20" s="322"/>
      <c r="N20" s="338">
        <f>((N19/N17)-1)*100%</f>
        <v>0.07710520781961772</v>
      </c>
      <c r="O20" s="343"/>
      <c r="P20" s="322"/>
      <c r="Q20" s="323"/>
      <c r="S20" s="1"/>
      <c r="T20" s="121"/>
    </row>
    <row r="21" spans="1:20" s="5" customFormat="1" ht="19.5" customHeight="1">
      <c r="A21" s="1"/>
      <c r="B21" s="179"/>
      <c r="C21" s="11" t="s">
        <v>19</v>
      </c>
      <c r="D21" s="12"/>
      <c r="E21" s="90"/>
      <c r="F21" s="171"/>
      <c r="G21" s="200">
        <v>1</v>
      </c>
      <c r="H21" s="104">
        <v>1044</v>
      </c>
      <c r="I21" s="105" t="s">
        <v>20</v>
      </c>
      <c r="K21" s="326" t="s">
        <v>127</v>
      </c>
      <c r="L21" s="327"/>
      <c r="M21" s="328"/>
      <c r="N21" s="336">
        <f>((N18/N15)-1)*100%</f>
        <v>0.06614648489693575</v>
      </c>
      <c r="O21" s="344"/>
      <c r="P21" s="328"/>
      <c r="Q21" s="345"/>
      <c r="S21" s="1"/>
      <c r="T21" s="121"/>
    </row>
    <row r="22" spans="1:22" s="5" customFormat="1" ht="19.5" customHeight="1" thickBot="1">
      <c r="A22" s="1"/>
      <c r="B22" s="179"/>
      <c r="C22" s="114" t="s">
        <v>27</v>
      </c>
      <c r="D22" s="115"/>
      <c r="E22" s="107"/>
      <c r="F22" s="173"/>
      <c r="G22" s="201">
        <v>60000</v>
      </c>
      <c r="H22" s="220">
        <v>14</v>
      </c>
      <c r="I22" s="91" t="s">
        <v>23</v>
      </c>
      <c r="S22" s="1"/>
      <c r="T22" s="121"/>
      <c r="U22" s="121"/>
      <c r="V22" s="121"/>
    </row>
    <row r="23" spans="1:22" s="5" customFormat="1" ht="39" customHeight="1" thickBot="1">
      <c r="A23" s="1"/>
      <c r="B23" s="179"/>
      <c r="C23" s="191"/>
      <c r="D23" s="139"/>
      <c r="E23" s="140"/>
      <c r="F23" s="175"/>
      <c r="G23" s="127"/>
      <c r="H23" s="140"/>
      <c r="Q23" s="121"/>
      <c r="S23" s="1"/>
      <c r="T23" s="121"/>
      <c r="U23" s="121"/>
      <c r="V23" s="121"/>
    </row>
    <row r="24" spans="1:22" s="5" customFormat="1" ht="19.5" customHeight="1" thickBot="1">
      <c r="A24" s="1"/>
      <c r="B24" s="179"/>
      <c r="C24" s="222" t="s">
        <v>76</v>
      </c>
      <c r="D24" s="169"/>
      <c r="E24" s="169"/>
      <c r="F24" s="169"/>
      <c r="G24" s="169"/>
      <c r="H24" s="169"/>
      <c r="I24" s="169"/>
      <c r="J24" s="169"/>
      <c r="K24" s="169"/>
      <c r="L24" s="169"/>
      <c r="M24" s="169"/>
      <c r="N24" s="148"/>
      <c r="O24" s="147"/>
      <c r="P24" s="169"/>
      <c r="Q24" s="190"/>
      <c r="S24" s="1"/>
      <c r="T24" s="121"/>
      <c r="U24" s="121"/>
      <c r="V24" s="121"/>
    </row>
    <row r="25" spans="1:22" s="5" customFormat="1" ht="19.5" customHeight="1" thickBot="1">
      <c r="A25" s="1"/>
      <c r="B25" s="179"/>
      <c r="C25" s="186"/>
      <c r="D25" s="121"/>
      <c r="E25" s="121"/>
      <c r="F25" s="138"/>
      <c r="G25" s="167"/>
      <c r="H25" s="138"/>
      <c r="I25" s="121"/>
      <c r="N25" s="127"/>
      <c r="O25" s="143"/>
      <c r="P25" s="121"/>
      <c r="S25" s="1"/>
      <c r="T25" s="121"/>
      <c r="U25" s="121"/>
      <c r="V25" s="121"/>
    </row>
    <row r="26" spans="1:22" s="5" customFormat="1" ht="19.5" customHeight="1" thickBot="1">
      <c r="A26" s="1"/>
      <c r="B26" s="179"/>
      <c r="C26" s="8" t="s">
        <v>94</v>
      </c>
      <c r="D26" s="137"/>
      <c r="E26" s="137"/>
      <c r="F26" s="9" t="s">
        <v>74</v>
      </c>
      <c r="G26" s="83" t="s">
        <v>18</v>
      </c>
      <c r="H26" s="10" t="s">
        <v>17</v>
      </c>
      <c r="I26" s="121"/>
      <c r="J26" s="8" t="s">
        <v>95</v>
      </c>
      <c r="K26" s="137"/>
      <c r="L26" s="137"/>
      <c r="M26" s="137"/>
      <c r="N26" s="137"/>
      <c r="O26" s="9" t="s">
        <v>74</v>
      </c>
      <c r="P26" s="83" t="s">
        <v>18</v>
      </c>
      <c r="Q26" s="10" t="s">
        <v>17</v>
      </c>
      <c r="S26" s="1"/>
      <c r="T26" s="121"/>
      <c r="U26" s="121"/>
      <c r="V26" s="121"/>
    </row>
    <row r="27" spans="1:22" s="5" customFormat="1" ht="19.5" customHeight="1">
      <c r="A27" s="1"/>
      <c r="B27" s="179"/>
      <c r="C27" s="128" t="s">
        <v>42</v>
      </c>
      <c r="D27" s="149"/>
      <c r="E27" s="119"/>
      <c r="F27" s="160">
        <v>20112.62641540752</v>
      </c>
      <c r="G27" s="189">
        <v>690</v>
      </c>
      <c r="H27" s="130" t="s">
        <v>15</v>
      </c>
      <c r="I27" s="121"/>
      <c r="J27" s="128" t="s">
        <v>42</v>
      </c>
      <c r="K27" s="149"/>
      <c r="L27" s="150"/>
      <c r="M27" s="150"/>
      <c r="N27" s="119"/>
      <c r="O27" s="160">
        <v>1958711.9142830216</v>
      </c>
      <c r="P27" s="189">
        <v>17.5</v>
      </c>
      <c r="Q27" s="130" t="s">
        <v>20</v>
      </c>
      <c r="S27" s="1"/>
      <c r="T27" s="121"/>
      <c r="U27" s="121"/>
      <c r="V27" s="121"/>
    </row>
    <row r="28" spans="1:22" s="5" customFormat="1" ht="19.5" customHeight="1">
      <c r="A28" s="1"/>
      <c r="B28" s="179"/>
      <c r="C28" s="131" t="s">
        <v>43</v>
      </c>
      <c r="D28" s="151"/>
      <c r="E28" s="118"/>
      <c r="F28" s="161">
        <v>203.44832238343278</v>
      </c>
      <c r="G28" s="187">
        <v>1306</v>
      </c>
      <c r="H28" s="105" t="s">
        <v>15</v>
      </c>
      <c r="I28" s="121"/>
      <c r="J28" s="131" t="s">
        <v>43</v>
      </c>
      <c r="K28" s="151"/>
      <c r="L28" s="152"/>
      <c r="M28" s="152"/>
      <c r="N28" s="118"/>
      <c r="O28" s="161">
        <v>4567.646644416382</v>
      </c>
      <c r="P28" s="187">
        <v>30.1</v>
      </c>
      <c r="Q28" s="105" t="s">
        <v>20</v>
      </c>
      <c r="S28" s="1"/>
      <c r="T28" s="121"/>
      <c r="U28" s="121"/>
      <c r="V28" s="121"/>
    </row>
    <row r="29" spans="1:22" s="5" customFormat="1" ht="19.5" customHeight="1">
      <c r="A29" s="1"/>
      <c r="B29" s="179"/>
      <c r="C29" s="131" t="s">
        <v>44</v>
      </c>
      <c r="D29" s="151"/>
      <c r="E29" s="118"/>
      <c r="F29" s="161">
        <v>253.55627118503438</v>
      </c>
      <c r="G29" s="187">
        <v>1338</v>
      </c>
      <c r="H29" s="105" t="s">
        <v>15</v>
      </c>
      <c r="I29" s="121"/>
      <c r="J29" s="131" t="s">
        <v>44</v>
      </c>
      <c r="K29" s="151"/>
      <c r="L29" s="152"/>
      <c r="M29" s="152"/>
      <c r="N29" s="118"/>
      <c r="O29" s="161">
        <v>28088.661237747427</v>
      </c>
      <c r="P29" s="187">
        <v>30.1</v>
      </c>
      <c r="Q29" s="105" t="s">
        <v>20</v>
      </c>
      <c r="S29" s="1"/>
      <c r="T29" s="121"/>
      <c r="U29" s="121"/>
      <c r="V29" s="121"/>
    </row>
    <row r="30" spans="1:22" s="5" customFormat="1" ht="19.5" customHeight="1">
      <c r="A30" s="1"/>
      <c r="B30" s="179"/>
      <c r="C30" s="131" t="s">
        <v>45</v>
      </c>
      <c r="D30" s="151"/>
      <c r="E30" s="118"/>
      <c r="F30" s="161">
        <v>156.54964556948104</v>
      </c>
      <c r="G30" s="187">
        <v>1839</v>
      </c>
      <c r="H30" s="105" t="s">
        <v>15</v>
      </c>
      <c r="I30" s="121"/>
      <c r="J30" s="131" t="s">
        <v>45</v>
      </c>
      <c r="K30" s="151"/>
      <c r="L30" s="152"/>
      <c r="M30" s="152"/>
      <c r="N30" s="118"/>
      <c r="O30" s="161">
        <v>8707.561495885418</v>
      </c>
      <c r="P30" s="187">
        <v>37.7</v>
      </c>
      <c r="Q30" s="105" t="s">
        <v>20</v>
      </c>
      <c r="S30" s="1"/>
      <c r="T30" s="121"/>
      <c r="U30" s="121"/>
      <c r="V30" s="121"/>
    </row>
    <row r="31" spans="1:22" s="5" customFormat="1" ht="5.25" customHeight="1">
      <c r="A31" s="1"/>
      <c r="B31" s="179"/>
      <c r="C31" s="131"/>
      <c r="D31" s="151"/>
      <c r="E31" s="152"/>
      <c r="F31" s="136"/>
      <c r="G31" s="136"/>
      <c r="H31" s="206"/>
      <c r="I31" s="121"/>
      <c r="J31" s="131"/>
      <c r="K31" s="151"/>
      <c r="L31" s="152"/>
      <c r="M31" s="152"/>
      <c r="N31" s="152"/>
      <c r="O31" s="136"/>
      <c r="P31" s="136"/>
      <c r="Q31" s="206"/>
      <c r="S31" s="1"/>
      <c r="T31" s="121"/>
      <c r="U31" s="121"/>
      <c r="V31" s="121"/>
    </row>
    <row r="32" spans="1:22" s="5" customFormat="1" ht="19.5" customHeight="1">
      <c r="A32" s="1"/>
      <c r="B32" s="179"/>
      <c r="C32" s="131" t="s">
        <v>56</v>
      </c>
      <c r="D32" s="151"/>
      <c r="E32" s="118"/>
      <c r="F32" s="161">
        <v>0</v>
      </c>
      <c r="G32" s="187"/>
      <c r="H32" s="105" t="s">
        <v>15</v>
      </c>
      <c r="I32" s="121"/>
      <c r="J32" s="131" t="s">
        <v>56</v>
      </c>
      <c r="K32" s="151"/>
      <c r="L32" s="152"/>
      <c r="M32" s="152"/>
      <c r="N32" s="118"/>
      <c r="O32" s="161">
        <v>0</v>
      </c>
      <c r="P32" s="187"/>
      <c r="Q32" s="105" t="s">
        <v>20</v>
      </c>
      <c r="S32" s="1"/>
      <c r="T32" s="121"/>
      <c r="U32" s="121"/>
      <c r="V32" s="121"/>
    </row>
    <row r="33" spans="1:22" s="5" customFormat="1" ht="19.5" customHeight="1">
      <c r="A33" s="1"/>
      <c r="B33" s="179"/>
      <c r="C33" s="131" t="s">
        <v>57</v>
      </c>
      <c r="D33" s="151"/>
      <c r="E33" s="118"/>
      <c r="F33" s="161">
        <v>0</v>
      </c>
      <c r="G33" s="187"/>
      <c r="H33" s="105" t="s">
        <v>15</v>
      </c>
      <c r="I33" s="121"/>
      <c r="J33" s="131" t="s">
        <v>57</v>
      </c>
      <c r="K33" s="151"/>
      <c r="L33" s="152"/>
      <c r="M33" s="152"/>
      <c r="N33" s="118"/>
      <c r="O33" s="161">
        <v>0</v>
      </c>
      <c r="P33" s="187"/>
      <c r="Q33" s="105" t="s">
        <v>20</v>
      </c>
      <c r="S33" s="1"/>
      <c r="T33" s="121"/>
      <c r="U33" s="121"/>
      <c r="V33" s="121"/>
    </row>
    <row r="34" spans="1:22" s="5" customFormat="1" ht="19.5" customHeight="1">
      <c r="A34" s="1"/>
      <c r="B34" s="179"/>
      <c r="C34" s="131" t="s">
        <v>58</v>
      </c>
      <c r="D34" s="151"/>
      <c r="E34" s="118"/>
      <c r="F34" s="161">
        <v>0</v>
      </c>
      <c r="G34" s="187"/>
      <c r="H34" s="105" t="s">
        <v>15</v>
      </c>
      <c r="I34" s="121"/>
      <c r="J34" s="131" t="s">
        <v>58</v>
      </c>
      <c r="K34" s="151"/>
      <c r="L34" s="152"/>
      <c r="M34" s="152"/>
      <c r="N34" s="118"/>
      <c r="O34" s="161">
        <v>0</v>
      </c>
      <c r="P34" s="187"/>
      <c r="Q34" s="105" t="s">
        <v>20</v>
      </c>
      <c r="S34" s="1"/>
      <c r="T34" s="121"/>
      <c r="U34" s="121"/>
      <c r="V34" s="121"/>
    </row>
    <row r="35" spans="1:22" s="5" customFormat="1" ht="19.5" customHeight="1">
      <c r="A35" s="1"/>
      <c r="B35" s="179"/>
      <c r="C35" s="131" t="s">
        <v>59</v>
      </c>
      <c r="D35" s="151"/>
      <c r="E35" s="118"/>
      <c r="F35" s="161">
        <v>0</v>
      </c>
      <c r="G35" s="187"/>
      <c r="H35" s="105" t="s">
        <v>15</v>
      </c>
      <c r="I35" s="121"/>
      <c r="J35" s="131" t="s">
        <v>59</v>
      </c>
      <c r="K35" s="151"/>
      <c r="L35" s="152"/>
      <c r="M35" s="152"/>
      <c r="N35" s="118"/>
      <c r="O35" s="161">
        <v>0</v>
      </c>
      <c r="P35" s="187"/>
      <c r="Q35" s="105" t="s">
        <v>20</v>
      </c>
      <c r="S35" s="1"/>
      <c r="T35" s="121"/>
      <c r="U35" s="121"/>
      <c r="V35" s="121"/>
    </row>
    <row r="36" spans="1:22" ht="5.25" customHeight="1">
      <c r="A36" s="81"/>
      <c r="B36" s="210"/>
      <c r="C36" s="131"/>
      <c r="D36" s="151"/>
      <c r="E36" s="152"/>
      <c r="F36" s="136"/>
      <c r="G36" s="136"/>
      <c r="H36" s="206"/>
      <c r="J36" s="131"/>
      <c r="K36" s="151"/>
      <c r="L36" s="152"/>
      <c r="M36" s="152"/>
      <c r="N36" s="152"/>
      <c r="O36" s="136"/>
      <c r="P36" s="136"/>
      <c r="Q36" s="206"/>
      <c r="S36" s="81"/>
      <c r="T36" s="120"/>
      <c r="U36" s="120"/>
      <c r="V36" s="120"/>
    </row>
    <row r="37" spans="1:22" s="5" customFormat="1" ht="19.5" customHeight="1" thickBot="1">
      <c r="A37" s="1"/>
      <c r="B37" s="179"/>
      <c r="C37" s="132" t="s">
        <v>70</v>
      </c>
      <c r="D37" s="158"/>
      <c r="E37" s="108"/>
      <c r="F37" s="162">
        <v>0</v>
      </c>
      <c r="G37" s="188"/>
      <c r="H37" s="117" t="s">
        <v>15</v>
      </c>
      <c r="I37" s="121"/>
      <c r="J37" s="132" t="s">
        <v>70</v>
      </c>
      <c r="K37" s="158"/>
      <c r="L37" s="159"/>
      <c r="M37" s="159"/>
      <c r="N37" s="108"/>
      <c r="O37" s="162">
        <v>0</v>
      </c>
      <c r="P37" s="188"/>
      <c r="Q37" s="91" t="s">
        <v>20</v>
      </c>
      <c r="S37" s="1"/>
      <c r="T37" s="121"/>
      <c r="U37" s="121"/>
      <c r="V37" s="121"/>
    </row>
    <row r="38" spans="1:22" s="5" customFormat="1" ht="19.5" customHeight="1" thickBot="1">
      <c r="A38" s="1"/>
      <c r="B38" s="179"/>
      <c r="C38" s="141"/>
      <c r="D38" s="142"/>
      <c r="E38" s="143"/>
      <c r="F38" s="127"/>
      <c r="G38" s="127"/>
      <c r="H38" s="126"/>
      <c r="I38" s="121"/>
      <c r="J38" s="141"/>
      <c r="K38" s="142"/>
      <c r="L38" s="143"/>
      <c r="M38" s="127"/>
      <c r="N38" s="127"/>
      <c r="O38" s="126"/>
      <c r="P38" s="121"/>
      <c r="S38" s="1"/>
      <c r="T38" s="121"/>
      <c r="U38" s="121"/>
      <c r="V38" s="121"/>
    </row>
    <row r="39" spans="1:22" s="5" customFormat="1" ht="19.5" customHeight="1" thickBot="1">
      <c r="A39" s="1"/>
      <c r="B39" s="179"/>
      <c r="C39" s="145" t="s">
        <v>77</v>
      </c>
      <c r="D39" s="146"/>
      <c r="E39" s="147"/>
      <c r="F39" s="9" t="s">
        <v>74</v>
      </c>
      <c r="G39" s="83" t="s">
        <v>18</v>
      </c>
      <c r="H39" s="10" t="s">
        <v>17</v>
      </c>
      <c r="I39" s="121"/>
      <c r="J39" s="145" t="s">
        <v>78</v>
      </c>
      <c r="K39" s="146"/>
      <c r="L39" s="147"/>
      <c r="M39" s="137"/>
      <c r="N39" s="137"/>
      <c r="O39" s="9" t="s">
        <v>74</v>
      </c>
      <c r="P39" s="83" t="s">
        <v>18</v>
      </c>
      <c r="Q39" s="10" t="s">
        <v>17</v>
      </c>
      <c r="S39" s="1"/>
      <c r="T39" s="121"/>
      <c r="U39" s="121"/>
      <c r="V39" s="121"/>
    </row>
    <row r="40" spans="1:22" s="5" customFormat="1" ht="19.5" customHeight="1">
      <c r="A40" s="1"/>
      <c r="B40" s="179"/>
      <c r="C40" s="128" t="s">
        <v>46</v>
      </c>
      <c r="D40" s="149"/>
      <c r="E40" s="119"/>
      <c r="F40" s="160">
        <v>66.85040847587439</v>
      </c>
      <c r="G40" s="189">
        <v>1180</v>
      </c>
      <c r="H40" s="130" t="s">
        <v>15</v>
      </c>
      <c r="I40" s="121"/>
      <c r="J40" s="128" t="s">
        <v>46</v>
      </c>
      <c r="K40" s="149"/>
      <c r="L40" s="150"/>
      <c r="M40" s="150"/>
      <c r="N40" s="119"/>
      <c r="O40" s="160">
        <v>2621.0938170742133</v>
      </c>
      <c r="P40" s="189">
        <v>45.8</v>
      </c>
      <c r="Q40" s="105" t="s">
        <v>20</v>
      </c>
      <c r="S40" s="1"/>
      <c r="T40" s="121"/>
      <c r="U40" s="121"/>
      <c r="V40" s="121"/>
    </row>
    <row r="41" spans="1:22" s="5" customFormat="1" ht="19.5" customHeight="1">
      <c r="A41" s="1"/>
      <c r="B41" s="179"/>
      <c r="C41" s="131" t="s">
        <v>47</v>
      </c>
      <c r="D41" s="151"/>
      <c r="E41" s="118"/>
      <c r="F41" s="161">
        <v>49.71268656716418</v>
      </c>
      <c r="G41" s="187">
        <v>1180</v>
      </c>
      <c r="H41" s="105" t="s">
        <v>15</v>
      </c>
      <c r="I41" s="121"/>
      <c r="J41" s="131" t="s">
        <v>47</v>
      </c>
      <c r="K41" s="151"/>
      <c r="L41" s="152"/>
      <c r="M41" s="152"/>
      <c r="N41" s="118"/>
      <c r="O41" s="161">
        <v>3320.4663336130993</v>
      </c>
      <c r="P41" s="187">
        <v>45.8</v>
      </c>
      <c r="Q41" s="105" t="s">
        <v>20</v>
      </c>
      <c r="S41" s="1"/>
      <c r="T41" s="121"/>
      <c r="U41" s="121"/>
      <c r="V41" s="121"/>
    </row>
    <row r="42" spans="1:22" s="5" customFormat="1" ht="19.5" customHeight="1">
      <c r="A42" s="1"/>
      <c r="B42" s="179"/>
      <c r="C42" s="131" t="s">
        <v>48</v>
      </c>
      <c r="D42" s="151"/>
      <c r="E42" s="118"/>
      <c r="F42" s="161">
        <v>24.54792156862745</v>
      </c>
      <c r="G42" s="187">
        <v>2580</v>
      </c>
      <c r="H42" s="105" t="s">
        <v>15</v>
      </c>
      <c r="I42" s="121"/>
      <c r="J42" s="131" t="s">
        <v>48</v>
      </c>
      <c r="K42" s="151"/>
      <c r="L42" s="152"/>
      <c r="M42" s="152"/>
      <c r="N42" s="118"/>
      <c r="O42" s="161">
        <v>1567.2635212921048</v>
      </c>
      <c r="P42" s="187">
        <v>100.7</v>
      </c>
      <c r="Q42" s="105" t="s">
        <v>20</v>
      </c>
      <c r="S42" s="1"/>
      <c r="T42" s="121"/>
      <c r="U42" s="121"/>
      <c r="V42" s="121"/>
    </row>
    <row r="43" spans="1:22" s="5" customFormat="1" ht="19.5" customHeight="1">
      <c r="A43" s="1"/>
      <c r="B43" s="179"/>
      <c r="C43" s="131" t="s">
        <v>49</v>
      </c>
      <c r="D43" s="151"/>
      <c r="E43" s="118"/>
      <c r="F43" s="161">
        <v>10.752982456140352</v>
      </c>
      <c r="G43" s="187">
        <v>2580</v>
      </c>
      <c r="H43" s="105" t="s">
        <v>15</v>
      </c>
      <c r="I43" s="121"/>
      <c r="J43" s="131" t="s">
        <v>49</v>
      </c>
      <c r="K43" s="151"/>
      <c r="L43" s="152"/>
      <c r="M43" s="152"/>
      <c r="N43" s="118"/>
      <c r="O43" s="161">
        <v>695.5941743343318</v>
      </c>
      <c r="P43" s="187">
        <v>100.7</v>
      </c>
      <c r="Q43" s="105" t="s">
        <v>20</v>
      </c>
      <c r="S43" s="1"/>
      <c r="T43" s="121"/>
      <c r="U43" s="121"/>
      <c r="V43" s="121"/>
    </row>
    <row r="44" spans="1:22" s="5" customFormat="1" ht="19.5" customHeight="1">
      <c r="A44" s="1"/>
      <c r="B44" s="179"/>
      <c r="C44" s="131" t="s">
        <v>50</v>
      </c>
      <c r="D44" s="151"/>
      <c r="E44" s="118"/>
      <c r="F44" s="161">
        <v>8</v>
      </c>
      <c r="G44" s="187">
        <v>2580</v>
      </c>
      <c r="H44" s="105" t="s">
        <v>15</v>
      </c>
      <c r="I44" s="121"/>
      <c r="J44" s="131" t="s">
        <v>50</v>
      </c>
      <c r="K44" s="151"/>
      <c r="L44" s="152"/>
      <c r="M44" s="152"/>
      <c r="N44" s="118"/>
      <c r="O44" s="161">
        <v>451.26357719957673</v>
      </c>
      <c r="P44" s="187">
        <v>100.7</v>
      </c>
      <c r="Q44" s="105" t="s">
        <v>20</v>
      </c>
      <c r="S44" s="1"/>
      <c r="T44" s="121"/>
      <c r="U44" s="121"/>
      <c r="V44" s="121"/>
    </row>
    <row r="45" spans="1:22" s="5" customFormat="1" ht="19.5" customHeight="1">
      <c r="A45" s="1"/>
      <c r="B45" s="179"/>
      <c r="C45" s="131" t="s">
        <v>51</v>
      </c>
      <c r="D45" s="151"/>
      <c r="E45" s="118"/>
      <c r="F45" s="161">
        <v>0</v>
      </c>
      <c r="G45" s="187">
        <v>0</v>
      </c>
      <c r="H45" s="105" t="s">
        <v>15</v>
      </c>
      <c r="I45" s="121"/>
      <c r="J45" s="131" t="s">
        <v>51</v>
      </c>
      <c r="K45" s="151"/>
      <c r="L45" s="152"/>
      <c r="M45" s="152"/>
      <c r="N45" s="118"/>
      <c r="O45" s="161">
        <v>71.38851016792675</v>
      </c>
      <c r="P45" s="187">
        <v>100.7</v>
      </c>
      <c r="Q45" s="105" t="s">
        <v>20</v>
      </c>
      <c r="S45" s="1"/>
      <c r="T45" s="121"/>
      <c r="U45" s="121"/>
      <c r="V45" s="121"/>
    </row>
    <row r="46" spans="1:22" s="5" customFormat="1" ht="19.5" customHeight="1">
      <c r="A46" s="1"/>
      <c r="B46" s="179"/>
      <c r="C46" s="131" t="s">
        <v>52</v>
      </c>
      <c r="D46" s="151"/>
      <c r="E46" s="118"/>
      <c r="F46" s="161">
        <v>0</v>
      </c>
      <c r="G46" s="187">
        <v>0</v>
      </c>
      <c r="H46" s="105" t="s">
        <v>15</v>
      </c>
      <c r="I46" s="121"/>
      <c r="J46" s="131" t="s">
        <v>52</v>
      </c>
      <c r="K46" s="151"/>
      <c r="L46" s="152"/>
      <c r="M46" s="152"/>
      <c r="N46" s="118"/>
      <c r="O46" s="161">
        <v>21.378518096395492</v>
      </c>
      <c r="P46" s="187">
        <v>100.7</v>
      </c>
      <c r="Q46" s="105" t="s">
        <v>20</v>
      </c>
      <c r="S46" s="1"/>
      <c r="T46" s="121"/>
      <c r="U46" s="121"/>
      <c r="V46" s="121"/>
    </row>
    <row r="47" spans="1:22" s="5" customFormat="1" ht="19.5" customHeight="1">
      <c r="A47" s="1"/>
      <c r="B47" s="179"/>
      <c r="C47" s="131" t="s">
        <v>53</v>
      </c>
      <c r="D47" s="151"/>
      <c r="E47" s="118"/>
      <c r="F47" s="161">
        <v>0</v>
      </c>
      <c r="G47" s="187">
        <v>0</v>
      </c>
      <c r="H47" s="105" t="s">
        <v>15</v>
      </c>
      <c r="I47" s="121"/>
      <c r="J47" s="131" t="s">
        <v>53</v>
      </c>
      <c r="K47" s="151"/>
      <c r="L47" s="152"/>
      <c r="M47" s="152"/>
      <c r="N47" s="118"/>
      <c r="O47" s="161">
        <v>0</v>
      </c>
      <c r="P47" s="187"/>
      <c r="Q47" s="105" t="s">
        <v>20</v>
      </c>
      <c r="S47" s="1"/>
      <c r="T47" s="121"/>
      <c r="U47" s="121"/>
      <c r="V47" s="121"/>
    </row>
    <row r="48" spans="1:22" s="5" customFormat="1" ht="19.5" customHeight="1">
      <c r="A48" s="1"/>
      <c r="B48" s="179"/>
      <c r="C48" s="131" t="s">
        <v>54</v>
      </c>
      <c r="D48" s="151"/>
      <c r="E48" s="118"/>
      <c r="F48" s="161">
        <v>0</v>
      </c>
      <c r="G48" s="187">
        <v>0</v>
      </c>
      <c r="H48" s="105" t="s">
        <v>15</v>
      </c>
      <c r="I48" s="121"/>
      <c r="J48" s="131" t="s">
        <v>54</v>
      </c>
      <c r="K48" s="151"/>
      <c r="L48" s="152"/>
      <c r="M48" s="152"/>
      <c r="N48" s="118"/>
      <c r="O48" s="161">
        <v>0</v>
      </c>
      <c r="P48" s="187"/>
      <c r="Q48" s="105" t="s">
        <v>20</v>
      </c>
      <c r="S48" s="1"/>
      <c r="T48" s="121"/>
      <c r="U48" s="121"/>
      <c r="V48" s="121"/>
    </row>
    <row r="49" spans="1:22" s="5" customFormat="1" ht="19.5" customHeight="1">
      <c r="A49" s="1"/>
      <c r="B49" s="179"/>
      <c r="C49" s="204" t="s">
        <v>55</v>
      </c>
      <c r="D49" s="151"/>
      <c r="E49" s="118"/>
      <c r="F49" s="161">
        <v>0</v>
      </c>
      <c r="G49" s="187">
        <v>0</v>
      </c>
      <c r="H49" s="105" t="s">
        <v>15</v>
      </c>
      <c r="I49" s="121"/>
      <c r="J49" s="131" t="s">
        <v>55</v>
      </c>
      <c r="K49" s="151"/>
      <c r="L49" s="152"/>
      <c r="M49" s="152"/>
      <c r="N49" s="118"/>
      <c r="O49" s="161">
        <v>0</v>
      </c>
      <c r="P49" s="187"/>
      <c r="Q49" s="105" t="s">
        <v>20</v>
      </c>
      <c r="S49" s="1"/>
      <c r="T49" s="121"/>
      <c r="U49" s="121"/>
      <c r="V49" s="121"/>
    </row>
    <row r="50" spans="1:22" s="5" customFormat="1" ht="5.25" customHeight="1">
      <c r="A50" s="1"/>
      <c r="B50" s="179"/>
      <c r="C50" s="223"/>
      <c r="D50" s="151"/>
      <c r="F50" s="136"/>
      <c r="G50" s="136"/>
      <c r="H50" s="206"/>
      <c r="I50" s="121"/>
      <c r="J50" s="131"/>
      <c r="K50" s="151"/>
      <c r="L50" s="152"/>
      <c r="M50" s="152"/>
      <c r="N50" s="152"/>
      <c r="O50" s="136"/>
      <c r="P50" s="136"/>
      <c r="Q50" s="205"/>
      <c r="S50" s="1"/>
      <c r="T50" s="121"/>
      <c r="U50" s="121"/>
      <c r="V50" s="121"/>
    </row>
    <row r="51" spans="1:22" s="5" customFormat="1" ht="19.5" customHeight="1">
      <c r="A51" s="1"/>
      <c r="B51" s="179"/>
      <c r="C51" s="131" t="s">
        <v>60</v>
      </c>
      <c r="D51" s="151"/>
      <c r="E51" s="118"/>
      <c r="F51" s="161">
        <v>14</v>
      </c>
      <c r="G51" s="187">
        <v>1180</v>
      </c>
      <c r="H51" s="105" t="s">
        <v>15</v>
      </c>
      <c r="I51" s="121"/>
      <c r="J51" s="131" t="s">
        <v>60</v>
      </c>
      <c r="K51" s="151"/>
      <c r="L51" s="152"/>
      <c r="M51" s="152"/>
      <c r="N51" s="118"/>
      <c r="O51" s="161">
        <v>85.38561309965296</v>
      </c>
      <c r="P51" s="187">
        <v>45.8</v>
      </c>
      <c r="Q51" s="105" t="s">
        <v>20</v>
      </c>
      <c r="S51" s="1"/>
      <c r="T51" s="121"/>
      <c r="U51" s="121"/>
      <c r="V51" s="121"/>
    </row>
    <row r="52" spans="1:22" s="5" customFormat="1" ht="19.5" customHeight="1">
      <c r="A52" s="1"/>
      <c r="B52" s="179"/>
      <c r="C52" s="131" t="s">
        <v>61</v>
      </c>
      <c r="D52" s="151"/>
      <c r="E52" s="118"/>
      <c r="F52" s="161">
        <v>19</v>
      </c>
      <c r="G52" s="187">
        <v>1180</v>
      </c>
      <c r="H52" s="105" t="s">
        <v>15</v>
      </c>
      <c r="I52" s="121"/>
      <c r="J52" s="131" t="s">
        <v>61</v>
      </c>
      <c r="K52" s="151"/>
      <c r="L52" s="152"/>
      <c r="M52" s="152"/>
      <c r="N52" s="118"/>
      <c r="O52" s="161">
        <v>286.94520779614663</v>
      </c>
      <c r="P52" s="187">
        <v>45.8</v>
      </c>
      <c r="Q52" s="105" t="s">
        <v>20</v>
      </c>
      <c r="S52" s="1"/>
      <c r="T52" s="121"/>
      <c r="U52" s="121"/>
      <c r="V52" s="121"/>
    </row>
    <row r="53" spans="1:22" s="5" customFormat="1" ht="19.5" customHeight="1">
      <c r="A53" s="1"/>
      <c r="B53" s="179"/>
      <c r="C53" s="131" t="s">
        <v>62</v>
      </c>
      <c r="D53" s="151"/>
      <c r="E53" s="118"/>
      <c r="F53" s="161">
        <v>28</v>
      </c>
      <c r="G53" s="187">
        <v>2580</v>
      </c>
      <c r="H53" s="105" t="s">
        <v>15</v>
      </c>
      <c r="I53" s="121"/>
      <c r="J53" s="131" t="s">
        <v>62</v>
      </c>
      <c r="K53" s="151"/>
      <c r="L53" s="152"/>
      <c r="M53" s="152"/>
      <c r="N53" s="118"/>
      <c r="O53" s="161">
        <v>351.40048876842144</v>
      </c>
      <c r="P53" s="187">
        <v>100.7</v>
      </c>
      <c r="Q53" s="105" t="s">
        <v>20</v>
      </c>
      <c r="S53" s="1"/>
      <c r="T53" s="121"/>
      <c r="U53" s="121"/>
      <c r="V53" s="121"/>
    </row>
    <row r="54" spans="1:22" s="5" customFormat="1" ht="19.5" customHeight="1">
      <c r="A54" s="1"/>
      <c r="B54" s="179"/>
      <c r="C54" s="131" t="s">
        <v>63</v>
      </c>
      <c r="D54" s="151"/>
      <c r="E54" s="118"/>
      <c r="F54" s="161">
        <v>19</v>
      </c>
      <c r="G54" s="187">
        <v>2580</v>
      </c>
      <c r="H54" s="105" t="s">
        <v>15</v>
      </c>
      <c r="I54" s="121"/>
      <c r="J54" s="131" t="s">
        <v>63</v>
      </c>
      <c r="K54" s="151"/>
      <c r="L54" s="152"/>
      <c r="M54" s="152"/>
      <c r="N54" s="118"/>
      <c r="O54" s="161">
        <v>491.34446182390207</v>
      </c>
      <c r="P54" s="187">
        <v>100.7</v>
      </c>
      <c r="Q54" s="105" t="s">
        <v>20</v>
      </c>
      <c r="S54" s="1"/>
      <c r="T54" s="121"/>
      <c r="U54" s="121"/>
      <c r="V54" s="121"/>
    </row>
    <row r="55" spans="1:22" s="5" customFormat="1" ht="19.5" customHeight="1">
      <c r="A55" s="1"/>
      <c r="B55" s="179"/>
      <c r="C55" s="131" t="s">
        <v>64</v>
      </c>
      <c r="D55" s="151"/>
      <c r="E55" s="118"/>
      <c r="F55" s="161">
        <v>8</v>
      </c>
      <c r="G55" s="187">
        <v>2580</v>
      </c>
      <c r="H55" s="105" t="s">
        <v>15</v>
      </c>
      <c r="I55" s="121"/>
      <c r="J55" s="131" t="s">
        <v>64</v>
      </c>
      <c r="K55" s="151"/>
      <c r="L55" s="152"/>
      <c r="M55" s="152"/>
      <c r="N55" s="155"/>
      <c r="O55" s="161">
        <v>457.98170251593746</v>
      </c>
      <c r="P55" s="187">
        <v>100.7</v>
      </c>
      <c r="Q55" s="105" t="s">
        <v>20</v>
      </c>
      <c r="S55" s="1"/>
      <c r="T55" s="121"/>
      <c r="U55" s="121"/>
      <c r="V55" s="121"/>
    </row>
    <row r="56" spans="1:22" ht="19.5" customHeight="1">
      <c r="A56" s="81"/>
      <c r="B56" s="210"/>
      <c r="C56" s="131" t="s">
        <v>65</v>
      </c>
      <c r="D56" s="151"/>
      <c r="E56" s="118"/>
      <c r="F56" s="161">
        <v>4</v>
      </c>
      <c r="G56" s="187">
        <v>2580</v>
      </c>
      <c r="H56" s="105" t="s">
        <v>15</v>
      </c>
      <c r="J56" s="131" t="s">
        <v>65</v>
      </c>
      <c r="K56" s="151"/>
      <c r="L56" s="152"/>
      <c r="M56" s="152"/>
      <c r="N56" s="118"/>
      <c r="O56" s="161">
        <v>301.5569194255177</v>
      </c>
      <c r="P56" s="187">
        <v>100.7</v>
      </c>
      <c r="Q56" s="105" t="s">
        <v>20</v>
      </c>
      <c r="S56" s="81"/>
      <c r="T56" s="120"/>
      <c r="U56" s="120"/>
      <c r="V56" s="120"/>
    </row>
    <row r="57" spans="1:22" s="5" customFormat="1" ht="19.5" customHeight="1">
      <c r="A57" s="1"/>
      <c r="B57" s="179"/>
      <c r="C57" s="131" t="s">
        <v>66</v>
      </c>
      <c r="D57" s="151"/>
      <c r="E57" s="118"/>
      <c r="F57" s="161">
        <v>8</v>
      </c>
      <c r="G57" s="187">
        <v>2580</v>
      </c>
      <c r="H57" s="105" t="s">
        <v>15</v>
      </c>
      <c r="I57" s="121"/>
      <c r="J57" s="131" t="s">
        <v>66</v>
      </c>
      <c r="K57" s="151"/>
      <c r="L57" s="152"/>
      <c r="M57" s="152"/>
      <c r="N57" s="118"/>
      <c r="O57" s="161">
        <v>172.47720800646326</v>
      </c>
      <c r="P57" s="187">
        <v>100.7</v>
      </c>
      <c r="Q57" s="105" t="s">
        <v>20</v>
      </c>
      <c r="S57" s="1"/>
      <c r="T57" s="121"/>
      <c r="U57" s="121"/>
      <c r="V57" s="121"/>
    </row>
    <row r="58" spans="1:22" s="80" customFormat="1" ht="19.5" customHeight="1">
      <c r="A58" s="79"/>
      <c r="B58" s="211"/>
      <c r="C58" s="131" t="s">
        <v>67</v>
      </c>
      <c r="D58" s="151"/>
      <c r="E58" s="118"/>
      <c r="F58" s="161">
        <v>0</v>
      </c>
      <c r="G58" s="187">
        <v>2340</v>
      </c>
      <c r="H58" s="105" t="s">
        <v>15</v>
      </c>
      <c r="I58" s="166"/>
      <c r="J58" s="131" t="s">
        <v>67</v>
      </c>
      <c r="K58" s="151"/>
      <c r="L58" s="152"/>
      <c r="M58" s="152"/>
      <c r="N58" s="118"/>
      <c r="O58" s="161">
        <v>60.82027465817996</v>
      </c>
      <c r="P58" s="187">
        <v>100.7</v>
      </c>
      <c r="Q58" s="105" t="s">
        <v>20</v>
      </c>
      <c r="S58" s="1"/>
      <c r="T58" s="166"/>
      <c r="U58" s="166"/>
      <c r="V58" s="166"/>
    </row>
    <row r="59" spans="1:22" s="80" customFormat="1" ht="19.5" customHeight="1">
      <c r="A59" s="79"/>
      <c r="B59" s="211"/>
      <c r="C59" s="131" t="s">
        <v>68</v>
      </c>
      <c r="D59" s="151"/>
      <c r="E59" s="118"/>
      <c r="F59" s="161">
        <v>0</v>
      </c>
      <c r="G59" s="187">
        <v>2340</v>
      </c>
      <c r="H59" s="105" t="s">
        <v>15</v>
      </c>
      <c r="I59" s="166"/>
      <c r="J59" s="131" t="s">
        <v>68</v>
      </c>
      <c r="K59" s="151"/>
      <c r="L59" s="152"/>
      <c r="M59" s="152"/>
      <c r="N59" s="118"/>
      <c r="O59" s="161">
        <v>16.906703544954187</v>
      </c>
      <c r="P59" s="187">
        <v>100.7</v>
      </c>
      <c r="Q59" s="105" t="s">
        <v>20</v>
      </c>
      <c r="S59" s="1"/>
      <c r="T59" s="166"/>
      <c r="U59" s="166"/>
      <c r="V59" s="166"/>
    </row>
    <row r="60" spans="1:22" s="5" customFormat="1" ht="19.5" customHeight="1">
      <c r="A60" s="1"/>
      <c r="B60" s="179"/>
      <c r="C60" s="131" t="s">
        <v>69</v>
      </c>
      <c r="D60" s="151"/>
      <c r="E60" s="118"/>
      <c r="F60" s="161">
        <v>21</v>
      </c>
      <c r="G60" s="187">
        <v>2580</v>
      </c>
      <c r="H60" s="105" t="s">
        <v>15</v>
      </c>
      <c r="I60" s="121"/>
      <c r="J60" s="131" t="s">
        <v>69</v>
      </c>
      <c r="K60" s="151"/>
      <c r="L60" s="152"/>
      <c r="M60" s="152"/>
      <c r="N60" s="118"/>
      <c r="O60" s="161">
        <v>3.1538821999090825</v>
      </c>
      <c r="P60" s="187">
        <v>100.7</v>
      </c>
      <c r="Q60" s="105" t="s">
        <v>20</v>
      </c>
      <c r="S60" s="1"/>
      <c r="T60" s="121"/>
      <c r="U60" s="121"/>
      <c r="V60" s="121"/>
    </row>
    <row r="61" spans="1:22" s="5" customFormat="1" ht="5.25" customHeight="1">
      <c r="A61" s="1"/>
      <c r="B61" s="179"/>
      <c r="C61" s="157"/>
      <c r="D61" s="156"/>
      <c r="E61" s="156"/>
      <c r="F61" s="156"/>
      <c r="G61" s="136"/>
      <c r="H61" s="205"/>
      <c r="I61" s="121"/>
      <c r="J61" s="157"/>
      <c r="K61" s="156"/>
      <c r="L61" s="156"/>
      <c r="M61" s="152"/>
      <c r="N61" s="152"/>
      <c r="O61" s="156"/>
      <c r="P61" s="136"/>
      <c r="Q61" s="206"/>
      <c r="S61" s="1"/>
      <c r="T61" s="121"/>
      <c r="U61" s="121"/>
      <c r="V61" s="121"/>
    </row>
    <row r="62" spans="1:22" s="5" customFormat="1" ht="19.5" customHeight="1" thickBot="1">
      <c r="A62" s="1"/>
      <c r="B62" s="179"/>
      <c r="C62" s="132" t="s">
        <v>71</v>
      </c>
      <c r="D62" s="158"/>
      <c r="E62" s="108"/>
      <c r="F62" s="162">
        <v>0</v>
      </c>
      <c r="G62" s="188"/>
      <c r="H62" s="117" t="s">
        <v>15</v>
      </c>
      <c r="I62" s="121"/>
      <c r="J62" s="132" t="s">
        <v>71</v>
      </c>
      <c r="K62" s="158"/>
      <c r="L62" s="159"/>
      <c r="M62" s="159"/>
      <c r="N62" s="108"/>
      <c r="O62" s="162">
        <v>3</v>
      </c>
      <c r="P62" s="188">
        <v>121219.2</v>
      </c>
      <c r="Q62" s="91" t="s">
        <v>20</v>
      </c>
      <c r="S62" s="1"/>
      <c r="T62" s="121"/>
      <c r="U62" s="121"/>
      <c r="V62" s="121"/>
    </row>
    <row r="63" spans="1:22" s="5" customFormat="1" ht="19.5" customHeight="1" thickBot="1">
      <c r="A63" s="1"/>
      <c r="B63" s="179"/>
      <c r="C63" s="121"/>
      <c r="D63" s="121"/>
      <c r="E63" s="163"/>
      <c r="F63" s="121"/>
      <c r="G63" s="121"/>
      <c r="I63" s="121"/>
      <c r="J63" s="141"/>
      <c r="K63" s="142"/>
      <c r="L63" s="127"/>
      <c r="M63" s="127"/>
      <c r="N63" s="127"/>
      <c r="O63" s="143"/>
      <c r="P63" s="121"/>
      <c r="S63" s="1"/>
      <c r="T63" s="121"/>
      <c r="U63" s="121"/>
      <c r="V63" s="121"/>
    </row>
    <row r="64" spans="1:22" s="5" customFormat="1" ht="19.5" customHeight="1" thickBot="1">
      <c r="A64" s="1"/>
      <c r="B64" s="179"/>
      <c r="C64" s="8" t="s">
        <v>73</v>
      </c>
      <c r="D64" s="137"/>
      <c r="E64" s="137"/>
      <c r="F64" s="9" t="s">
        <v>74</v>
      </c>
      <c r="G64" s="83" t="s">
        <v>18</v>
      </c>
      <c r="H64" s="10" t="s">
        <v>17</v>
      </c>
      <c r="I64" s="121"/>
      <c r="J64" s="346" t="s">
        <v>134</v>
      </c>
      <c r="K64" s="347"/>
      <c r="L64" s="347"/>
      <c r="M64" s="347"/>
      <c r="N64" s="347"/>
      <c r="O64" s="347"/>
      <c r="P64" s="347"/>
      <c r="Q64" s="348"/>
      <c r="S64" s="1"/>
      <c r="T64" s="121"/>
      <c r="U64" s="121"/>
      <c r="V64" s="121"/>
    </row>
    <row r="65" spans="1:22" s="5" customFormat="1" ht="19.5" customHeight="1">
      <c r="A65" s="1"/>
      <c r="B65" s="179"/>
      <c r="C65" s="133" t="s">
        <v>42</v>
      </c>
      <c r="D65" s="149"/>
      <c r="E65" s="119"/>
      <c r="F65" s="161">
        <v>31174.32</v>
      </c>
      <c r="G65" s="187">
        <v>20.7</v>
      </c>
      <c r="H65" s="105" t="s">
        <v>72</v>
      </c>
      <c r="I65" s="121"/>
      <c r="J65" s="324" t="s">
        <v>165</v>
      </c>
      <c r="K65" s="191"/>
      <c r="L65" s="339"/>
      <c r="N65" s="352">
        <v>54376336.83209575</v>
      </c>
      <c r="O65" s="5" t="s">
        <v>161</v>
      </c>
      <c r="Q65" s="325"/>
      <c r="S65" s="1"/>
      <c r="T65" s="121"/>
      <c r="U65" s="121"/>
      <c r="V65" s="121"/>
    </row>
    <row r="66" spans="1:22" s="80" customFormat="1" ht="19.5" customHeight="1">
      <c r="A66" s="79"/>
      <c r="B66" s="211"/>
      <c r="C66" s="134" t="s">
        <v>43</v>
      </c>
      <c r="D66" s="151"/>
      <c r="E66" s="118"/>
      <c r="F66" s="161">
        <v>2628.6642335766405</v>
      </c>
      <c r="G66" s="187">
        <v>25.5</v>
      </c>
      <c r="H66" s="105" t="s">
        <v>72</v>
      </c>
      <c r="I66" s="166"/>
      <c r="J66" s="324" t="s">
        <v>166</v>
      </c>
      <c r="K66" s="191"/>
      <c r="L66" s="5"/>
      <c r="N66" s="353">
        <v>52965000</v>
      </c>
      <c r="O66" s="5" t="s">
        <v>137</v>
      </c>
      <c r="P66" s="5"/>
      <c r="Q66" s="349"/>
      <c r="S66" s="1"/>
      <c r="T66" s="166"/>
      <c r="U66" s="166"/>
      <c r="V66" s="166"/>
    </row>
    <row r="67" spans="1:22" s="5" customFormat="1" ht="19.5" customHeight="1">
      <c r="A67" s="1"/>
      <c r="B67" s="179"/>
      <c r="C67" s="134" t="s">
        <v>44</v>
      </c>
      <c r="D67" s="151"/>
      <c r="E67" s="118"/>
      <c r="F67" s="161">
        <v>4575.89781021898</v>
      </c>
      <c r="G67" s="187">
        <v>25.5</v>
      </c>
      <c r="H67" s="105" t="s">
        <v>72</v>
      </c>
      <c r="I67" s="121"/>
      <c r="J67" s="350" t="s">
        <v>131</v>
      </c>
      <c r="K67" s="351"/>
      <c r="L67" s="351"/>
      <c r="M67" s="381"/>
      <c r="N67" s="355">
        <f>(N66-N65)/N65</f>
        <v>-0.025954981786538902</v>
      </c>
      <c r="O67" s="328"/>
      <c r="P67" s="328"/>
      <c r="Q67" s="329"/>
      <c r="S67" s="1"/>
      <c r="T67" s="121"/>
      <c r="U67" s="121"/>
      <c r="V67" s="121"/>
    </row>
    <row r="68" spans="1:22" s="5" customFormat="1" ht="19.5" customHeight="1">
      <c r="A68" s="1"/>
      <c r="B68" s="179"/>
      <c r="C68" s="135" t="s">
        <v>45</v>
      </c>
      <c r="D68" s="154"/>
      <c r="E68" s="155"/>
      <c r="F68" s="161">
        <v>3915.364963503654</v>
      </c>
      <c r="G68" s="187">
        <v>25.5</v>
      </c>
      <c r="H68" s="105" t="s">
        <v>72</v>
      </c>
      <c r="I68" s="121"/>
      <c r="S68" s="1"/>
      <c r="T68" s="121"/>
      <c r="U68" s="121"/>
      <c r="V68" s="121"/>
    </row>
    <row r="69" spans="1:22" s="5" customFormat="1" ht="5.25" customHeight="1">
      <c r="A69" s="1"/>
      <c r="B69" s="179"/>
      <c r="C69" s="134"/>
      <c r="D69" s="151"/>
      <c r="E69" s="152"/>
      <c r="F69" s="208"/>
      <c r="G69" s="136"/>
      <c r="H69" s="206"/>
      <c r="I69" s="121"/>
      <c r="S69" s="1"/>
      <c r="T69" s="121"/>
      <c r="U69" s="121"/>
      <c r="V69" s="121"/>
    </row>
    <row r="70" spans="1:22" s="5" customFormat="1" ht="19.5" customHeight="1">
      <c r="A70" s="1"/>
      <c r="B70" s="179"/>
      <c r="C70" s="165" t="s">
        <v>56</v>
      </c>
      <c r="D70" s="153"/>
      <c r="E70" s="118"/>
      <c r="F70" s="161">
        <v>0</v>
      </c>
      <c r="G70" s="187"/>
      <c r="H70" s="105" t="s">
        <v>72</v>
      </c>
      <c r="I70" s="121"/>
      <c r="J70" s="346" t="s">
        <v>135</v>
      </c>
      <c r="K70" s="347"/>
      <c r="L70" s="347"/>
      <c r="M70" s="347"/>
      <c r="N70" s="347" t="s">
        <v>125</v>
      </c>
      <c r="O70" s="347" t="s">
        <v>158</v>
      </c>
      <c r="P70" s="347"/>
      <c r="Q70" s="348"/>
      <c r="S70" s="1"/>
      <c r="T70" s="121"/>
      <c r="U70" s="121"/>
      <c r="V70" s="121"/>
    </row>
    <row r="71" spans="1:22" s="5" customFormat="1" ht="19.5" customHeight="1">
      <c r="A71" s="1"/>
      <c r="B71" s="179"/>
      <c r="C71" s="134" t="s">
        <v>57</v>
      </c>
      <c r="D71" s="151"/>
      <c r="E71" s="118"/>
      <c r="F71" s="161">
        <v>0</v>
      </c>
      <c r="G71" s="187"/>
      <c r="H71" s="105" t="s">
        <v>72</v>
      </c>
      <c r="I71" s="121"/>
      <c r="J71" s="324" t="s">
        <v>163</v>
      </c>
      <c r="K71" s="139"/>
      <c r="L71" s="340"/>
      <c r="M71" s="340"/>
      <c r="N71" s="352">
        <v>39027266.65993173</v>
      </c>
      <c r="O71" s="352">
        <v>15349070.172164021</v>
      </c>
      <c r="P71" s="354" t="s">
        <v>136</v>
      </c>
      <c r="Q71" s="325"/>
      <c r="S71" s="1"/>
      <c r="T71" s="121"/>
      <c r="U71" s="121"/>
      <c r="V71" s="121"/>
    </row>
    <row r="72" spans="1:22" s="80" customFormat="1" ht="19.5" customHeight="1">
      <c r="A72" s="79"/>
      <c r="B72" s="211"/>
      <c r="C72" s="134" t="s">
        <v>58</v>
      </c>
      <c r="D72" s="151"/>
      <c r="E72" s="118"/>
      <c r="F72" s="161">
        <v>0</v>
      </c>
      <c r="G72" s="187"/>
      <c r="H72" s="105" t="s">
        <v>72</v>
      </c>
      <c r="I72" s="166"/>
      <c r="J72" s="324" t="s">
        <v>162</v>
      </c>
      <c r="K72" s="5"/>
      <c r="L72" s="5"/>
      <c r="M72" s="5"/>
      <c r="N72" s="380">
        <f>'Opgave vermogenskosten PAV'!J15</f>
        <v>1300170.849724555</v>
      </c>
      <c r="O72" s="378"/>
      <c r="P72" s="354" t="s">
        <v>153</v>
      </c>
      <c r="Q72" s="349"/>
      <c r="S72" s="1"/>
      <c r="T72" s="166"/>
      <c r="U72" s="166"/>
      <c r="V72" s="166"/>
    </row>
    <row r="73" spans="1:22" s="5" customFormat="1" ht="19.5" customHeight="1">
      <c r="A73" s="1"/>
      <c r="B73" s="179"/>
      <c r="C73" s="135" t="s">
        <v>59</v>
      </c>
      <c r="D73" s="154"/>
      <c r="E73" s="155"/>
      <c r="F73" s="161">
        <v>0</v>
      </c>
      <c r="G73" s="187"/>
      <c r="H73" s="105" t="s">
        <v>72</v>
      </c>
      <c r="I73" s="121"/>
      <c r="J73" s="357"/>
      <c r="N73" s="375"/>
      <c r="O73" s="379"/>
      <c r="P73" s="354"/>
      <c r="Q73" s="325"/>
      <c r="S73" s="1"/>
      <c r="T73" s="121"/>
      <c r="U73" s="121"/>
      <c r="V73" s="121"/>
    </row>
    <row r="74" spans="1:22" s="5" customFormat="1" ht="19.5" customHeight="1">
      <c r="A74" s="1"/>
      <c r="B74" s="179"/>
      <c r="C74" s="134"/>
      <c r="D74" s="151"/>
      <c r="E74" s="152"/>
      <c r="F74" s="208"/>
      <c r="G74" s="136"/>
      <c r="H74" s="207"/>
      <c r="I74" s="121"/>
      <c r="J74" s="324" t="s">
        <v>164</v>
      </c>
      <c r="K74" s="139"/>
      <c r="L74" s="340"/>
      <c r="M74" s="340"/>
      <c r="N74" s="376">
        <f>N71*(1+N67)-N72</f>
        <v>36714143.814870246</v>
      </c>
      <c r="O74" s="376">
        <f>O71*(1+N67)+N72</f>
        <v>16250856.185129752</v>
      </c>
      <c r="P74" s="354"/>
      <c r="Q74" s="325"/>
      <c r="S74" s="1"/>
      <c r="T74" s="121"/>
      <c r="U74" s="121"/>
      <c r="V74" s="121"/>
    </row>
    <row r="75" spans="1:22" s="5" customFormat="1" ht="19.5" customHeight="1" thickBot="1">
      <c r="A75" s="1"/>
      <c r="B75" s="179"/>
      <c r="C75" s="164" t="s">
        <v>70</v>
      </c>
      <c r="D75" s="144"/>
      <c r="E75" s="108"/>
      <c r="F75" s="162">
        <v>0</v>
      </c>
      <c r="G75" s="188"/>
      <c r="H75" s="91" t="s">
        <v>72</v>
      </c>
      <c r="I75" s="121"/>
      <c r="J75" s="350" t="s">
        <v>132</v>
      </c>
      <c r="K75" s="351"/>
      <c r="L75" s="351"/>
      <c r="M75" s="351"/>
      <c r="N75" s="377">
        <f>((N74/N71)-1)*100%</f>
        <v>-0.0592694042659232</v>
      </c>
      <c r="O75" s="377">
        <f>((O74/O71)-1)*100%</f>
        <v>0.05875183335868428</v>
      </c>
      <c r="P75" s="356"/>
      <c r="Q75" s="329"/>
      <c r="S75" s="1"/>
      <c r="T75" s="121"/>
      <c r="U75" s="121"/>
      <c r="V75" s="121"/>
    </row>
    <row r="76" spans="1:22" s="5" customFormat="1" ht="20.25">
      <c r="A76" s="1"/>
      <c r="B76" s="179"/>
      <c r="K76" s="6"/>
      <c r="L76" s="6"/>
      <c r="S76" s="1"/>
      <c r="T76" s="121"/>
      <c r="U76" s="121"/>
      <c r="V76" s="121"/>
    </row>
    <row r="77" spans="1:22" s="5" customFormat="1" ht="45.75" thickBot="1">
      <c r="A77" s="1"/>
      <c r="B77" s="179"/>
      <c r="C77" s="7" t="s">
        <v>13</v>
      </c>
      <c r="J77" s="6"/>
      <c r="S77" s="1"/>
      <c r="T77" s="121"/>
      <c r="U77" s="121"/>
      <c r="V77" s="121"/>
    </row>
    <row r="78" spans="1:22" s="5" customFormat="1" ht="19.5" customHeight="1" thickBot="1">
      <c r="A78" s="1"/>
      <c r="B78" s="179"/>
      <c r="C78" s="8" t="s">
        <v>30</v>
      </c>
      <c r="D78" s="9"/>
      <c r="E78" s="9"/>
      <c r="F78" s="9"/>
      <c r="G78" s="9"/>
      <c r="H78" s="9"/>
      <c r="I78" s="9"/>
      <c r="J78" s="10"/>
      <c r="S78" s="14"/>
      <c r="T78" s="121"/>
      <c r="U78" s="121"/>
      <c r="V78" s="121"/>
    </row>
    <row r="79" spans="1:22" s="5" customFormat="1" ht="19.5" customHeight="1">
      <c r="A79" s="1"/>
      <c r="B79" s="179"/>
      <c r="C79" s="84"/>
      <c r="D79" s="85"/>
      <c r="E79" s="92"/>
      <c r="F79" s="92"/>
      <c r="G79" s="92"/>
      <c r="H79" s="93"/>
      <c r="I79" s="92"/>
      <c r="J79" s="94"/>
      <c r="S79" s="16"/>
      <c r="T79" s="121"/>
      <c r="U79" s="121"/>
      <c r="V79" s="121"/>
    </row>
    <row r="80" spans="1:22" s="5" customFormat="1" ht="19.5" customHeight="1">
      <c r="A80" s="1"/>
      <c r="B80" s="179"/>
      <c r="C80" s="384" t="s">
        <v>175</v>
      </c>
      <c r="D80" s="100"/>
      <c r="E80" s="100"/>
      <c r="F80" s="100"/>
      <c r="G80" s="100"/>
      <c r="H80" s="100"/>
      <c r="I80" s="277" t="s">
        <v>120</v>
      </c>
      <c r="J80" s="361">
        <v>298785439.8385522</v>
      </c>
      <c r="K80" s="314" t="s">
        <v>121</v>
      </c>
      <c r="S80" s="1"/>
      <c r="T80" s="121"/>
      <c r="U80" s="121"/>
      <c r="V80" s="121"/>
    </row>
    <row r="81" spans="1:22" s="5" customFormat="1" ht="19.5" customHeight="1">
      <c r="A81" s="1"/>
      <c r="B81" s="179"/>
      <c r="C81" s="384" t="s">
        <v>176</v>
      </c>
      <c r="D81" s="100"/>
      <c r="E81" s="100"/>
      <c r="F81" s="100"/>
      <c r="G81" s="100"/>
      <c r="H81" s="100"/>
      <c r="I81" s="277" t="s">
        <v>120</v>
      </c>
      <c r="J81" s="361">
        <v>25335586.774399787</v>
      </c>
      <c r="K81" s="314" t="s">
        <v>121</v>
      </c>
      <c r="S81" s="1"/>
      <c r="T81" s="121"/>
      <c r="U81" s="121"/>
      <c r="V81" s="121"/>
    </row>
    <row r="82" spans="1:22" s="5" customFormat="1" ht="19.5" customHeight="1">
      <c r="A82" s="1"/>
      <c r="B82" s="179"/>
      <c r="C82" s="110" t="s">
        <v>177</v>
      </c>
      <c r="D82" s="100"/>
      <c r="E82" s="100"/>
      <c r="F82" s="100"/>
      <c r="G82" s="100"/>
      <c r="H82" s="100"/>
      <c r="I82" s="277" t="s">
        <v>120</v>
      </c>
      <c r="J82" s="203">
        <f>J80+J81</f>
        <v>324121026.612952</v>
      </c>
      <c r="K82" s="314"/>
      <c r="S82" s="1"/>
      <c r="T82" s="121"/>
      <c r="U82" s="121"/>
      <c r="V82" s="121"/>
    </row>
    <row r="83" spans="1:22" s="5" customFormat="1" ht="19.5" customHeight="1">
      <c r="A83" s="1"/>
      <c r="B83" s="179"/>
      <c r="C83" s="101"/>
      <c r="D83" s="100"/>
      <c r="E83" s="100"/>
      <c r="F83" s="100"/>
      <c r="G83" s="100"/>
      <c r="H83" s="100"/>
      <c r="I83" s="100"/>
      <c r="J83" s="102"/>
      <c r="S83" s="1"/>
      <c r="T83" s="121"/>
      <c r="U83" s="121"/>
      <c r="V83" s="121"/>
    </row>
    <row r="84" spans="1:22" s="5" customFormat="1" ht="19.5" customHeight="1">
      <c r="A84" s="1"/>
      <c r="B84" s="179"/>
      <c r="C84" s="101"/>
      <c r="D84" s="100"/>
      <c r="E84" s="100"/>
      <c r="F84" s="100"/>
      <c r="G84" s="100"/>
      <c r="H84" s="100"/>
      <c r="I84" s="100"/>
      <c r="J84" s="102"/>
      <c r="S84" s="1"/>
      <c r="T84" s="121"/>
      <c r="U84" s="121"/>
      <c r="V84" s="121"/>
    </row>
    <row r="85" spans="1:22" s="5" customFormat="1" ht="19.5" customHeight="1">
      <c r="A85" s="1"/>
      <c r="B85" s="179"/>
      <c r="C85" s="233" t="s">
        <v>147</v>
      </c>
      <c r="D85" s="87"/>
      <c r="E85" s="95"/>
      <c r="F85" s="96"/>
      <c r="G85" s="96"/>
      <c r="H85" s="97"/>
      <c r="I85" s="98" t="s">
        <v>15</v>
      </c>
      <c r="J85" s="203">
        <f>SUMPRODUCT(G7:G8,H7:H8)</f>
        <v>228948783.91493332</v>
      </c>
      <c r="S85" s="1"/>
      <c r="T85" s="121"/>
      <c r="U85" s="121"/>
      <c r="V85" s="121"/>
    </row>
    <row r="86" spans="1:22" s="5" customFormat="1" ht="19.5" customHeight="1">
      <c r="A86" s="1"/>
      <c r="B86" s="179"/>
      <c r="C86" s="101"/>
      <c r="D86" s="100"/>
      <c r="E86" s="100"/>
      <c r="F86" s="100"/>
      <c r="G86" s="100"/>
      <c r="H86" s="100"/>
      <c r="I86" s="100"/>
      <c r="J86" s="102"/>
      <c r="S86" s="1"/>
      <c r="T86" s="121"/>
      <c r="U86" s="121"/>
      <c r="V86" s="121"/>
    </row>
    <row r="87" spans="1:22" s="5" customFormat="1" ht="19.5" customHeight="1">
      <c r="A87" s="1"/>
      <c r="B87" s="179"/>
      <c r="C87" s="233" t="s">
        <v>148</v>
      </c>
      <c r="D87" s="87"/>
      <c r="E87" s="95"/>
      <c r="F87" s="96"/>
      <c r="G87" s="96"/>
      <c r="H87" s="97"/>
      <c r="I87" s="98" t="s">
        <v>15</v>
      </c>
      <c r="J87" s="203">
        <f>SUMPRODUCT(G11:G12,H11:H12)</f>
        <v>19714349.427470323</v>
      </c>
      <c r="S87" s="1"/>
      <c r="T87" s="121"/>
      <c r="U87" s="121"/>
      <c r="V87" s="121"/>
    </row>
    <row r="88" spans="1:22" s="5" customFormat="1" ht="19.5" customHeight="1">
      <c r="A88" s="1"/>
      <c r="B88" s="179"/>
      <c r="C88" s="101"/>
      <c r="D88" s="100"/>
      <c r="E88" s="100"/>
      <c r="F88" s="100"/>
      <c r="G88" s="100"/>
      <c r="H88" s="100"/>
      <c r="I88" s="100"/>
      <c r="J88" s="102"/>
      <c r="S88" s="1"/>
      <c r="T88" s="121"/>
      <c r="U88" s="121"/>
      <c r="V88" s="121"/>
    </row>
    <row r="89" spans="1:22" s="5" customFormat="1" ht="19.5" customHeight="1">
      <c r="A89" s="1"/>
      <c r="B89" s="179"/>
      <c r="C89" s="233" t="s">
        <v>149</v>
      </c>
      <c r="D89" s="87"/>
      <c r="E89" s="95"/>
      <c r="F89" s="96"/>
      <c r="G89" s="96"/>
      <c r="H89" s="97"/>
      <c r="I89" s="98" t="s">
        <v>15</v>
      </c>
      <c r="J89" s="203">
        <f>SUMPRODUCT(G15:G18,H15:H18)</f>
        <v>21690865.65388889</v>
      </c>
      <c r="S89" s="1"/>
      <c r="T89" s="121"/>
      <c r="U89" s="121"/>
      <c r="V89" s="121"/>
    </row>
    <row r="90" spans="1:22" s="5" customFormat="1" ht="19.5" customHeight="1">
      <c r="A90" s="1"/>
      <c r="B90" s="179"/>
      <c r="C90" s="101"/>
      <c r="D90" s="100"/>
      <c r="E90" s="100"/>
      <c r="F90" s="100"/>
      <c r="G90" s="100"/>
      <c r="H90" s="100"/>
      <c r="I90" s="100"/>
      <c r="J90" s="102"/>
      <c r="S90" s="1"/>
      <c r="T90" s="121"/>
      <c r="U90" s="121"/>
      <c r="V90" s="121"/>
    </row>
    <row r="91" spans="1:22" s="5" customFormat="1" ht="19.5" customHeight="1">
      <c r="A91" s="1"/>
      <c r="B91" s="179"/>
      <c r="C91" s="233" t="s">
        <v>150</v>
      </c>
      <c r="D91" s="87"/>
      <c r="E91" s="95"/>
      <c r="F91" s="96"/>
      <c r="G91" s="96"/>
      <c r="H91" s="97"/>
      <c r="I91" s="98" t="s">
        <v>15</v>
      </c>
      <c r="J91" s="203">
        <f>SUMPRODUCT(G21:G22,H21:H22)</f>
        <v>841044</v>
      </c>
      <c r="S91" s="1"/>
      <c r="T91" s="121"/>
      <c r="U91" s="121"/>
      <c r="V91" s="121"/>
    </row>
    <row r="92" spans="1:22" s="5" customFormat="1" ht="19.5" customHeight="1">
      <c r="A92" s="1"/>
      <c r="B92" s="179"/>
      <c r="C92" s="101"/>
      <c r="D92" s="100"/>
      <c r="E92" s="100"/>
      <c r="F92" s="100"/>
      <c r="G92" s="100"/>
      <c r="H92" s="100"/>
      <c r="I92" s="100"/>
      <c r="J92" s="102"/>
      <c r="S92" s="1"/>
      <c r="T92" s="121"/>
      <c r="U92" s="121"/>
      <c r="V92" s="121"/>
    </row>
    <row r="93" spans="1:22" s="5" customFormat="1" ht="19.5" customHeight="1">
      <c r="A93" s="1"/>
      <c r="B93" s="179"/>
      <c r="C93" s="86" t="s">
        <v>103</v>
      </c>
      <c r="D93" s="87"/>
      <c r="E93" s="95"/>
      <c r="F93" s="96"/>
      <c r="G93" s="96"/>
      <c r="H93" s="97"/>
      <c r="I93" s="98" t="s">
        <v>15</v>
      </c>
      <c r="J93" s="202">
        <f>J85+J87+J89+J91</f>
        <v>271195042.99629253</v>
      </c>
      <c r="S93" s="1"/>
      <c r="T93" s="121"/>
      <c r="U93" s="121"/>
      <c r="V93" s="121"/>
    </row>
    <row r="94" spans="1:22" s="5" customFormat="1" ht="19.5" customHeight="1">
      <c r="A94" s="1"/>
      <c r="B94" s="179"/>
      <c r="C94" s="112"/>
      <c r="D94" s="100"/>
      <c r="E94" s="100"/>
      <c r="F94" s="100"/>
      <c r="G94" s="100"/>
      <c r="H94" s="100"/>
      <c r="I94" s="100"/>
      <c r="J94" s="102"/>
      <c r="S94" s="1"/>
      <c r="T94" s="121"/>
      <c r="U94" s="121"/>
      <c r="V94" s="121"/>
    </row>
    <row r="95" spans="1:22" s="5" customFormat="1" ht="19.5" customHeight="1">
      <c r="A95" s="1"/>
      <c r="B95" s="179"/>
      <c r="C95" s="233" t="s">
        <v>122</v>
      </c>
      <c r="D95" s="87"/>
      <c r="E95" s="95"/>
      <c r="F95" s="96"/>
      <c r="G95" s="96"/>
      <c r="H95" s="97"/>
      <c r="I95" s="98" t="s">
        <v>15</v>
      </c>
      <c r="J95" s="203">
        <f>SUMPRODUCT(F27:F37,G27:G37)+SUMPRODUCT(F65:F75,G65:G75)+SUMPRODUCT(O27:O37,P27:P37)</f>
        <v>51288123.82299882</v>
      </c>
      <c r="S95" s="1"/>
      <c r="T95" s="121"/>
      <c r="U95" s="121"/>
      <c r="V95" s="121"/>
    </row>
    <row r="96" spans="1:22" s="5" customFormat="1" ht="19.5" customHeight="1">
      <c r="A96" s="1"/>
      <c r="B96" s="179"/>
      <c r="C96" s="101"/>
      <c r="D96" s="100"/>
      <c r="E96" s="100"/>
      <c r="F96" s="100"/>
      <c r="G96" s="100"/>
      <c r="H96" s="100"/>
      <c r="I96" s="100"/>
      <c r="J96" s="102"/>
      <c r="S96" s="1"/>
      <c r="T96" s="121"/>
      <c r="U96" s="121"/>
      <c r="V96" s="121"/>
    </row>
    <row r="97" spans="1:22" s="5" customFormat="1" ht="19.5" customHeight="1">
      <c r="A97" s="1"/>
      <c r="B97" s="179"/>
      <c r="C97" s="233" t="s">
        <v>123</v>
      </c>
      <c r="D97" s="87"/>
      <c r="E97" s="95"/>
      <c r="F97" s="96"/>
      <c r="G97" s="96"/>
      <c r="H97" s="97"/>
      <c r="I97" s="98" t="s">
        <v>15</v>
      </c>
      <c r="J97" s="203">
        <f>SUMPRODUCT(F40:F62,G40:G62)+SUMPRODUCT(O40:O62,P40:P62)</f>
        <v>1637591.3561959786</v>
      </c>
      <c r="S97" s="1"/>
      <c r="T97" s="121"/>
      <c r="U97" s="121"/>
      <c r="V97" s="121"/>
    </row>
    <row r="98" spans="1:22" s="5" customFormat="1" ht="19.5" customHeight="1">
      <c r="A98" s="1"/>
      <c r="B98" s="179"/>
      <c r="C98" s="101"/>
      <c r="D98" s="100"/>
      <c r="E98" s="100"/>
      <c r="F98" s="100"/>
      <c r="G98" s="100"/>
      <c r="H98" s="100"/>
      <c r="I98" s="100"/>
      <c r="J98" s="102"/>
      <c r="S98" s="1"/>
      <c r="T98" s="121"/>
      <c r="U98" s="121"/>
      <c r="V98" s="121"/>
    </row>
    <row r="99" spans="1:22" s="5" customFormat="1" ht="19.5" customHeight="1">
      <c r="A99" s="1"/>
      <c r="B99" s="179"/>
      <c r="C99" s="234" t="s">
        <v>104</v>
      </c>
      <c r="D99" s="235"/>
      <c r="E99" s="236"/>
      <c r="F99" s="237"/>
      <c r="G99" s="237"/>
      <c r="H99" s="238"/>
      <c r="I99" s="239" t="s">
        <v>15</v>
      </c>
      <c r="J99" s="240">
        <f>J95+J97</f>
        <v>52925715.1791948</v>
      </c>
      <c r="S99" s="1"/>
      <c r="T99" s="121"/>
      <c r="U99" s="121"/>
      <c r="V99" s="121"/>
    </row>
    <row r="100" spans="1:22" s="5" customFormat="1" ht="19.5" customHeight="1">
      <c r="A100" s="1"/>
      <c r="B100" s="179"/>
      <c r="C100" s="243"/>
      <c r="D100" s="244"/>
      <c r="E100" s="244"/>
      <c r="F100" s="244"/>
      <c r="G100" s="244"/>
      <c r="H100" s="244"/>
      <c r="I100" s="244"/>
      <c r="J100" s="245"/>
      <c r="S100" s="1"/>
      <c r="T100" s="121"/>
      <c r="U100" s="121"/>
      <c r="V100" s="121"/>
    </row>
    <row r="101" spans="1:22" s="5" customFormat="1" ht="19.5" customHeight="1">
      <c r="A101" s="1"/>
      <c r="B101" s="179"/>
      <c r="C101" s="234" t="s">
        <v>124</v>
      </c>
      <c r="D101" s="246"/>
      <c r="E101" s="247"/>
      <c r="F101" s="237"/>
      <c r="G101" s="237"/>
      <c r="H101" s="238"/>
      <c r="I101" s="248" t="s">
        <v>15</v>
      </c>
      <c r="J101" s="249">
        <f>J85+J87+J89+J91+J95+J97</f>
        <v>324120758.17548734</v>
      </c>
      <c r="S101" s="1"/>
      <c r="T101" s="121"/>
      <c r="U101" s="121"/>
      <c r="V101" s="121"/>
    </row>
    <row r="102" spans="1:22" s="5" customFormat="1" ht="19.5" customHeight="1" thickBot="1">
      <c r="A102" s="1"/>
      <c r="B102" s="179"/>
      <c r="C102" s="241" t="s">
        <v>16</v>
      </c>
      <c r="D102" s="242"/>
      <c r="E102" s="92"/>
      <c r="F102" s="99"/>
      <c r="G102" s="391" t="str">
        <f>IF(J101&gt;J82,"OMZET TARIEVENVOORSTEL VOLDOET NIET","OMZET TARIEVENVOORSTEL VOLDOET")</f>
        <v>OMZET TARIEVENVOORSTEL VOLDOET</v>
      </c>
      <c r="H102" s="391"/>
      <c r="I102" s="391"/>
      <c r="J102" s="392"/>
      <c r="S102" s="1"/>
      <c r="T102" s="121"/>
      <c r="U102" s="121"/>
      <c r="V102" s="121"/>
    </row>
    <row r="103" spans="1:22" s="5" customFormat="1" ht="19.5" customHeight="1">
      <c r="A103" s="1"/>
      <c r="B103" s="210"/>
      <c r="C103" s="15"/>
      <c r="D103" s="15"/>
      <c r="E103" s="125"/>
      <c r="F103" s="125"/>
      <c r="G103" s="15"/>
      <c r="I103" s="15"/>
      <c r="S103" s="1"/>
      <c r="T103" s="121"/>
      <c r="U103" s="121"/>
      <c r="V103" s="121"/>
    </row>
    <row r="104" spans="1:22" s="5" customFormat="1" ht="30.75" customHeight="1">
      <c r="A104" s="1"/>
      <c r="B104" s="81"/>
      <c r="C104" s="81"/>
      <c r="D104" s="81"/>
      <c r="E104" s="82"/>
      <c r="F104" s="82"/>
      <c r="G104" s="81"/>
      <c r="H104" s="1"/>
      <c r="I104" s="81"/>
      <c r="J104" s="1"/>
      <c r="K104" s="1"/>
      <c r="L104" s="1"/>
      <c r="M104" s="1"/>
      <c r="N104" s="1"/>
      <c r="O104" s="1"/>
      <c r="P104" s="1"/>
      <c r="Q104" s="1"/>
      <c r="R104" s="1"/>
      <c r="S104" s="1"/>
      <c r="T104" s="121"/>
      <c r="U104" s="121"/>
      <c r="V104" s="121"/>
    </row>
    <row r="105" spans="1:19" s="5" customFormat="1" ht="19.5" customHeight="1">
      <c r="A105" s="121"/>
      <c r="B105" s="210"/>
      <c r="C105" s="210"/>
      <c r="D105" s="210"/>
      <c r="E105" s="212"/>
      <c r="F105" s="212"/>
      <c r="G105" s="120"/>
      <c r="H105" s="120"/>
      <c r="I105" s="120"/>
      <c r="J105" s="121"/>
      <c r="K105" s="121"/>
      <c r="L105" s="121"/>
      <c r="M105" s="121"/>
      <c r="N105" s="121"/>
      <c r="O105" s="121"/>
      <c r="P105" s="121"/>
      <c r="Q105" s="121"/>
      <c r="R105" s="121"/>
      <c r="S105" s="121"/>
    </row>
    <row r="106" spans="1:19" s="5" customFormat="1" ht="19.5" customHeight="1">
      <c r="A106" s="120"/>
      <c r="B106" s="120"/>
      <c r="C106" s="120"/>
      <c r="D106" s="120"/>
      <c r="E106" s="212"/>
      <c r="F106" s="212"/>
      <c r="G106" s="120"/>
      <c r="H106" s="120"/>
      <c r="I106" s="120"/>
      <c r="J106" s="121"/>
      <c r="K106" s="121"/>
      <c r="L106" s="121"/>
      <c r="M106" s="121"/>
      <c r="N106" s="121"/>
      <c r="O106" s="121"/>
      <c r="P106" s="121"/>
      <c r="Q106" s="121"/>
      <c r="R106" s="121"/>
      <c r="S106" s="121"/>
    </row>
    <row r="107" spans="1:9" s="5" customFormat="1" ht="19.5" customHeight="1">
      <c r="A107" s="120"/>
      <c r="B107" s="15"/>
      <c r="C107" s="15"/>
      <c r="D107" s="15"/>
      <c r="E107" s="18"/>
      <c r="F107" s="18"/>
      <c r="G107" s="15"/>
      <c r="H107" s="15"/>
      <c r="I107" s="15"/>
    </row>
    <row r="108" spans="1:9" s="5" customFormat="1" ht="19.5" customHeight="1">
      <c r="A108" s="120"/>
      <c r="B108" s="15"/>
      <c r="C108" s="15"/>
      <c r="D108" s="15"/>
      <c r="E108" s="18"/>
      <c r="F108" s="18"/>
      <c r="G108" s="15"/>
      <c r="H108" s="15"/>
      <c r="I108" s="15"/>
    </row>
    <row r="109" spans="1:9" s="5" customFormat="1" ht="19.5" customHeight="1">
      <c r="A109" s="120"/>
      <c r="B109" s="15"/>
      <c r="C109" s="15"/>
      <c r="D109" s="15"/>
      <c r="E109" s="18"/>
      <c r="F109" s="18"/>
      <c r="G109" s="15"/>
      <c r="H109" s="15"/>
      <c r="I109" s="15"/>
    </row>
    <row r="110" spans="1:9" s="5" customFormat="1" ht="19.5" customHeight="1">
      <c r="A110" s="120"/>
      <c r="B110" s="15"/>
      <c r="C110" s="15"/>
      <c r="D110" s="15"/>
      <c r="E110" s="18"/>
      <c r="F110" s="18"/>
      <c r="G110" s="15"/>
      <c r="H110" s="15"/>
      <c r="I110" s="15"/>
    </row>
    <row r="111" spans="1:9" s="5" customFormat="1" ht="19.5" customHeight="1">
      <c r="A111" s="120"/>
      <c r="B111" s="15"/>
      <c r="C111" s="15"/>
      <c r="D111" s="15"/>
      <c r="E111" s="18"/>
      <c r="F111" s="18"/>
      <c r="G111" s="15"/>
      <c r="H111" s="15"/>
      <c r="I111" s="15"/>
    </row>
    <row r="112" spans="1:9" s="5" customFormat="1" ht="19.5" customHeight="1">
      <c r="A112" s="120"/>
      <c r="B112" s="15"/>
      <c r="C112" s="15"/>
      <c r="D112" s="15"/>
      <c r="E112" s="18"/>
      <c r="F112" s="18"/>
      <c r="G112" s="15"/>
      <c r="H112" s="15"/>
      <c r="I112" s="15"/>
    </row>
    <row r="113" spans="1:9" s="5" customFormat="1" ht="19.5" customHeight="1">
      <c r="A113" s="120"/>
      <c r="B113" s="15"/>
      <c r="C113" s="15"/>
      <c r="D113" s="15"/>
      <c r="E113" s="18"/>
      <c r="F113" s="18"/>
      <c r="G113" s="15"/>
      <c r="H113" s="15"/>
      <c r="I113" s="15"/>
    </row>
    <row r="114" spans="1:9" s="5" customFormat="1" ht="19.5" customHeight="1">
      <c r="A114" s="120"/>
      <c r="B114" s="15"/>
      <c r="C114" s="15"/>
      <c r="D114" s="15"/>
      <c r="E114" s="18"/>
      <c r="F114" s="18"/>
      <c r="G114" s="15"/>
      <c r="H114" s="15"/>
      <c r="I114" s="15"/>
    </row>
    <row r="115" spans="1:9" s="5" customFormat="1" ht="19.5" customHeight="1">
      <c r="A115" s="120"/>
      <c r="B115" s="15"/>
      <c r="C115" s="15"/>
      <c r="D115" s="15"/>
      <c r="E115" s="18"/>
      <c r="F115" s="18"/>
      <c r="G115" s="15"/>
      <c r="H115" s="15"/>
      <c r="I115" s="15"/>
    </row>
    <row r="116" spans="1:9" s="5" customFormat="1" ht="19.5" customHeight="1">
      <c r="A116" s="120"/>
      <c r="B116" s="15"/>
      <c r="C116" s="15"/>
      <c r="D116" s="15"/>
      <c r="E116" s="18"/>
      <c r="F116" s="18"/>
      <c r="G116" s="15"/>
      <c r="H116" s="15"/>
      <c r="I116" s="15"/>
    </row>
    <row r="117" spans="1:9" s="5" customFormat="1" ht="13.5" customHeight="1">
      <c r="A117" s="120"/>
      <c r="B117" s="15"/>
      <c r="C117" s="15"/>
      <c r="D117" s="15"/>
      <c r="E117" s="18"/>
      <c r="F117" s="18"/>
      <c r="G117" s="15"/>
      <c r="H117" s="15"/>
      <c r="I117" s="15"/>
    </row>
    <row r="118" spans="1:9" s="5" customFormat="1" ht="13.5" customHeight="1">
      <c r="A118" s="120"/>
      <c r="B118" s="15"/>
      <c r="C118" s="15"/>
      <c r="D118" s="15"/>
      <c r="E118" s="18"/>
      <c r="F118" s="18"/>
      <c r="G118" s="15"/>
      <c r="H118" s="15"/>
      <c r="I118" s="15"/>
    </row>
    <row r="119" spans="1:9" s="5" customFormat="1" ht="13.5" customHeight="1">
      <c r="A119" s="120"/>
      <c r="B119" s="15"/>
      <c r="C119" s="15"/>
      <c r="D119" s="15"/>
      <c r="E119" s="18"/>
      <c r="F119" s="18"/>
      <c r="G119" s="15"/>
      <c r="H119" s="15"/>
      <c r="I119" s="15"/>
    </row>
    <row r="120" spans="1:9" s="5" customFormat="1" ht="13.5" customHeight="1">
      <c r="A120" s="120"/>
      <c r="B120" s="15"/>
      <c r="C120" s="15"/>
      <c r="D120" s="15"/>
      <c r="E120" s="18"/>
      <c r="F120" s="18"/>
      <c r="G120" s="15"/>
      <c r="H120" s="15"/>
      <c r="I120" s="15"/>
    </row>
    <row r="121" spans="1:9" s="5" customFormat="1" ht="13.5" customHeight="1">
      <c r="A121" s="120"/>
      <c r="B121" s="15"/>
      <c r="C121" s="15"/>
      <c r="D121" s="15"/>
      <c r="E121" s="18"/>
      <c r="F121" s="18"/>
      <c r="G121" s="15"/>
      <c r="H121" s="15"/>
      <c r="I121" s="15"/>
    </row>
    <row r="122" spans="1:9" s="5" customFormat="1" ht="13.5" customHeight="1">
      <c r="A122" s="120"/>
      <c r="B122" s="15"/>
      <c r="C122" s="15"/>
      <c r="D122" s="15"/>
      <c r="E122" s="18"/>
      <c r="F122" s="18"/>
      <c r="G122" s="15"/>
      <c r="H122" s="15"/>
      <c r="I122" s="15"/>
    </row>
    <row r="123" spans="1:9" s="5" customFormat="1" ht="13.5" customHeight="1">
      <c r="A123" s="120"/>
      <c r="B123" s="15"/>
      <c r="C123" s="15"/>
      <c r="D123" s="15"/>
      <c r="E123" s="18"/>
      <c r="F123" s="18"/>
      <c r="G123" s="15"/>
      <c r="H123" s="15"/>
      <c r="I123" s="15"/>
    </row>
    <row r="124" spans="1:9" s="5" customFormat="1" ht="13.5" customHeight="1">
      <c r="A124" s="120"/>
      <c r="B124" s="15"/>
      <c r="C124" s="15"/>
      <c r="D124" s="15"/>
      <c r="E124" s="18"/>
      <c r="F124" s="18"/>
      <c r="G124" s="15"/>
      <c r="H124" s="15"/>
      <c r="I124" s="15"/>
    </row>
    <row r="125" spans="1:9" s="5" customFormat="1" ht="13.5" customHeight="1">
      <c r="A125" s="120"/>
      <c r="B125" s="15"/>
      <c r="C125" s="15"/>
      <c r="D125" s="15"/>
      <c r="E125" s="18"/>
      <c r="F125" s="18"/>
      <c r="G125" s="15"/>
      <c r="H125" s="15"/>
      <c r="I125" s="15"/>
    </row>
    <row r="126" spans="1:9" s="5" customFormat="1" ht="13.5" customHeight="1">
      <c r="A126" s="120"/>
      <c r="B126" s="15"/>
      <c r="C126" s="15"/>
      <c r="D126" s="15"/>
      <c r="E126" s="18"/>
      <c r="F126" s="18"/>
      <c r="G126" s="15"/>
      <c r="H126" s="15"/>
      <c r="I126" s="15"/>
    </row>
    <row r="127" spans="1:9" s="13" customFormat="1" ht="12.75" customHeight="1">
      <c r="A127" s="120"/>
      <c r="B127" s="15"/>
      <c r="C127" s="15"/>
      <c r="D127" s="15"/>
      <c r="E127" s="18"/>
      <c r="F127" s="18"/>
      <c r="G127" s="15"/>
      <c r="H127" s="15"/>
      <c r="I127" s="15"/>
    </row>
    <row r="128" spans="1:9" s="13" customFormat="1" ht="12.75" customHeight="1">
      <c r="A128" s="120"/>
      <c r="B128" s="15"/>
      <c r="C128" s="15"/>
      <c r="D128" s="15"/>
      <c r="E128" s="18"/>
      <c r="F128" s="18"/>
      <c r="G128" s="15"/>
      <c r="H128" s="15"/>
      <c r="I128" s="15"/>
    </row>
    <row r="129" spans="11:19" ht="11.25">
      <c r="K129" s="15"/>
      <c r="L129" s="15"/>
      <c r="M129" s="15"/>
      <c r="Q129" s="120"/>
      <c r="R129" s="120"/>
      <c r="S129" s="120"/>
    </row>
    <row r="130" spans="11:19" ht="11.25">
      <c r="K130" s="15"/>
      <c r="L130" s="15"/>
      <c r="M130" s="15"/>
      <c r="Q130" s="120"/>
      <c r="R130" s="120"/>
      <c r="S130" s="120"/>
    </row>
    <row r="131" spans="11:19" ht="11.25">
      <c r="K131" s="15"/>
      <c r="L131" s="15"/>
      <c r="M131" s="15"/>
      <c r="Q131" s="120"/>
      <c r="R131" s="120"/>
      <c r="S131" s="120"/>
    </row>
    <row r="132" spans="11:19" ht="11.25">
      <c r="K132" s="15"/>
      <c r="L132" s="15"/>
      <c r="M132" s="15"/>
      <c r="Q132" s="120"/>
      <c r="R132" s="120"/>
      <c r="S132" s="120"/>
    </row>
    <row r="133" spans="11:19" ht="11.25">
      <c r="K133" s="15"/>
      <c r="L133" s="15"/>
      <c r="M133" s="15"/>
      <c r="Q133" s="120"/>
      <c r="R133" s="120"/>
      <c r="S133" s="120"/>
    </row>
    <row r="134" spans="12:19" ht="11.25">
      <c r="L134" s="15"/>
      <c r="M134" s="15"/>
      <c r="Q134" s="120"/>
      <c r="R134" s="120"/>
      <c r="S134" s="121"/>
    </row>
    <row r="135" spans="12:19" ht="11.25">
      <c r="L135" s="15"/>
      <c r="M135" s="15"/>
      <c r="Q135" s="120"/>
      <c r="R135" s="120"/>
      <c r="S135" s="121"/>
    </row>
    <row r="136" spans="12:19" ht="11.25">
      <c r="L136" s="15"/>
      <c r="M136" s="15"/>
      <c r="Q136" s="120"/>
      <c r="R136" s="120"/>
      <c r="S136" s="121"/>
    </row>
    <row r="137" spans="12:19" ht="11.25">
      <c r="L137" s="15"/>
      <c r="M137" s="15"/>
      <c r="Q137" s="120"/>
      <c r="R137" s="120"/>
      <c r="S137" s="121"/>
    </row>
    <row r="138" spans="12:19" ht="11.25">
      <c r="L138" s="15"/>
      <c r="M138" s="15"/>
      <c r="Q138" s="120"/>
      <c r="R138" s="120"/>
      <c r="S138" s="121"/>
    </row>
    <row r="139" spans="12:19" ht="11.25">
      <c r="L139" s="15"/>
      <c r="M139" s="15"/>
      <c r="Q139" s="120"/>
      <c r="R139" s="120"/>
      <c r="S139" s="121"/>
    </row>
    <row r="140" spans="12:19" ht="11.25">
      <c r="L140" s="15"/>
      <c r="M140" s="15"/>
      <c r="Q140" s="120"/>
      <c r="R140" s="120"/>
      <c r="S140" s="121"/>
    </row>
    <row r="141" spans="12:19" ht="11.25">
      <c r="L141" s="15"/>
      <c r="M141" s="15"/>
      <c r="Q141" s="120"/>
      <c r="R141" s="120"/>
      <c r="S141" s="121"/>
    </row>
    <row r="142" spans="12:19" ht="11.25">
      <c r="L142" s="15"/>
      <c r="M142" s="15"/>
      <c r="Q142" s="120"/>
      <c r="R142" s="120"/>
      <c r="S142" s="121"/>
    </row>
    <row r="143" spans="12:19" ht="11.25">
      <c r="L143" s="15"/>
      <c r="M143" s="15"/>
      <c r="Q143" s="120"/>
      <c r="R143" s="120"/>
      <c r="S143" s="121"/>
    </row>
    <row r="144" spans="11:19" ht="11.25">
      <c r="K144" s="15"/>
      <c r="L144" s="15"/>
      <c r="M144" s="15"/>
      <c r="Q144" s="120"/>
      <c r="R144" s="120"/>
      <c r="S144" s="121"/>
    </row>
    <row r="145" spans="11:19" ht="11.25">
      <c r="K145" s="15"/>
      <c r="L145" s="15"/>
      <c r="M145" s="15"/>
      <c r="Q145" s="120"/>
      <c r="R145" s="120"/>
      <c r="S145" s="121"/>
    </row>
    <row r="146" spans="11:19" ht="11.25">
      <c r="K146" s="15"/>
      <c r="L146" s="15"/>
      <c r="M146" s="15"/>
      <c r="Q146" s="120"/>
      <c r="R146" s="120"/>
      <c r="S146" s="121"/>
    </row>
    <row r="147" spans="11:19" ht="11.25">
      <c r="K147" s="15"/>
      <c r="L147" s="15"/>
      <c r="M147" s="15"/>
      <c r="Q147" s="120"/>
      <c r="R147" s="120"/>
      <c r="S147" s="121"/>
    </row>
    <row r="148" spans="11:19" ht="11.25">
      <c r="K148" s="15"/>
      <c r="L148" s="15"/>
      <c r="M148" s="15"/>
      <c r="Q148" s="120"/>
      <c r="R148" s="120"/>
      <c r="S148" s="121"/>
    </row>
    <row r="149" spans="11:19" ht="11.25">
      <c r="K149" s="15"/>
      <c r="L149" s="15"/>
      <c r="M149" s="15"/>
      <c r="Q149" s="120"/>
      <c r="R149" s="120"/>
      <c r="S149" s="121"/>
    </row>
    <row r="150" spans="11:19" ht="11.25">
      <c r="K150" s="15"/>
      <c r="L150" s="15"/>
      <c r="M150" s="15"/>
      <c r="Q150" s="120"/>
      <c r="R150" s="120"/>
      <c r="S150" s="121"/>
    </row>
    <row r="151" spans="11:19" ht="11.25">
      <c r="K151" s="15"/>
      <c r="L151" s="15"/>
      <c r="M151" s="15"/>
      <c r="Q151" s="120"/>
      <c r="R151" s="120"/>
      <c r="S151" s="121"/>
    </row>
    <row r="152" spans="11:19" ht="11.25">
      <c r="K152" s="15"/>
      <c r="L152" s="15"/>
      <c r="M152" s="15"/>
      <c r="Q152" s="120"/>
      <c r="R152" s="120"/>
      <c r="S152" s="121"/>
    </row>
    <row r="153" spans="11:19" ht="11.25">
      <c r="K153" s="15"/>
      <c r="L153" s="15"/>
      <c r="M153" s="15"/>
      <c r="P153" s="5"/>
      <c r="Q153" s="121"/>
      <c r="R153" s="120"/>
      <c r="S153" s="121"/>
    </row>
    <row r="154" spans="11:19" ht="11.25">
      <c r="K154" s="15"/>
      <c r="L154" s="15"/>
      <c r="M154" s="15"/>
      <c r="P154" s="5"/>
      <c r="Q154" s="121"/>
      <c r="R154" s="120"/>
      <c r="S154" s="121"/>
    </row>
    <row r="155" spans="11:19" ht="11.25">
      <c r="K155" s="15"/>
      <c r="L155" s="15"/>
      <c r="M155" s="15"/>
      <c r="P155" s="5"/>
      <c r="Q155" s="121"/>
      <c r="R155" s="120"/>
      <c r="S155" s="121"/>
    </row>
    <row r="156" spans="11:19" ht="11.25">
      <c r="K156" s="15"/>
      <c r="L156" s="15"/>
      <c r="M156" s="15"/>
      <c r="P156" s="5"/>
      <c r="Q156" s="121"/>
      <c r="R156" s="120"/>
      <c r="S156" s="121"/>
    </row>
    <row r="157" spans="11:19" ht="11.25">
      <c r="K157" s="15"/>
      <c r="L157" s="15"/>
      <c r="M157" s="15"/>
      <c r="P157" s="5"/>
      <c r="Q157" s="121"/>
      <c r="R157" s="120"/>
      <c r="S157" s="121"/>
    </row>
    <row r="158" spans="11:19" ht="11.25">
      <c r="K158" s="15"/>
      <c r="L158" s="15"/>
      <c r="M158" s="15"/>
      <c r="P158" s="5"/>
      <c r="Q158" s="121"/>
      <c r="R158" s="120"/>
      <c r="S158" s="121"/>
    </row>
    <row r="159" spans="11:19" ht="11.25">
      <c r="K159" s="15"/>
      <c r="L159" s="15"/>
      <c r="M159" s="15"/>
      <c r="P159" s="5"/>
      <c r="Q159" s="121"/>
      <c r="R159" s="120"/>
      <c r="S159" s="121"/>
    </row>
    <row r="160" spans="11:19" ht="11.25">
      <c r="K160" s="15"/>
      <c r="L160" s="15"/>
      <c r="M160" s="15"/>
      <c r="P160" s="5"/>
      <c r="Q160" s="121"/>
      <c r="R160" s="120"/>
      <c r="S160" s="121"/>
    </row>
    <row r="161" spans="11:19" ht="11.25">
      <c r="K161" s="15"/>
      <c r="L161" s="15"/>
      <c r="M161" s="15"/>
      <c r="P161" s="5"/>
      <c r="Q161" s="121"/>
      <c r="R161" s="120"/>
      <c r="S161" s="121"/>
    </row>
    <row r="162" spans="11:19" ht="11.25">
      <c r="K162" s="15"/>
      <c r="L162" s="15"/>
      <c r="M162" s="15"/>
      <c r="P162" s="5"/>
      <c r="Q162" s="121"/>
      <c r="R162" s="120"/>
      <c r="S162" s="121"/>
    </row>
    <row r="163" spans="11:19" ht="11.25">
      <c r="K163" s="15"/>
      <c r="L163" s="15"/>
      <c r="M163" s="15"/>
      <c r="P163" s="5"/>
      <c r="Q163" s="121"/>
      <c r="R163" s="120"/>
      <c r="S163" s="121"/>
    </row>
    <row r="164" spans="11:19" ht="11.25">
      <c r="K164" s="15"/>
      <c r="L164" s="15"/>
      <c r="M164" s="15"/>
      <c r="P164" s="5"/>
      <c r="Q164" s="121"/>
      <c r="R164" s="120"/>
      <c r="S164" s="121"/>
    </row>
    <row r="165" spans="11:19" ht="11.25">
      <c r="K165" s="15"/>
      <c r="L165" s="15"/>
      <c r="M165" s="15"/>
      <c r="P165" s="5"/>
      <c r="Q165" s="121"/>
      <c r="R165" s="120"/>
      <c r="S165" s="121"/>
    </row>
    <row r="166" spans="11:19" ht="11.25">
      <c r="K166" s="15"/>
      <c r="L166" s="15"/>
      <c r="M166" s="15"/>
      <c r="P166" s="17"/>
      <c r="Q166" s="122"/>
      <c r="R166" s="120"/>
      <c r="S166" s="121"/>
    </row>
    <row r="167" spans="11:19" ht="11.25">
      <c r="K167" s="15"/>
      <c r="L167" s="15"/>
      <c r="M167" s="15"/>
      <c r="P167" s="5"/>
      <c r="Q167" s="121"/>
      <c r="R167" s="120"/>
      <c r="S167" s="121"/>
    </row>
    <row r="168" spans="11:19" ht="11.25">
      <c r="K168" s="15"/>
      <c r="L168" s="15"/>
      <c r="M168" s="15"/>
      <c r="P168" s="5"/>
      <c r="Q168" s="121"/>
      <c r="R168" s="120"/>
      <c r="S168" s="121"/>
    </row>
    <row r="169" spans="11:19" ht="11.25">
      <c r="K169" s="15"/>
      <c r="L169" s="15"/>
      <c r="M169" s="15"/>
      <c r="P169" s="5"/>
      <c r="Q169" s="121"/>
      <c r="R169" s="120"/>
      <c r="S169" s="121"/>
    </row>
    <row r="170" spans="11:19" ht="11.25">
      <c r="K170" s="15"/>
      <c r="L170" s="15"/>
      <c r="M170" s="15"/>
      <c r="P170" s="5"/>
      <c r="Q170" s="121"/>
      <c r="R170" s="120"/>
      <c r="S170" s="121"/>
    </row>
    <row r="171" spans="11:19" ht="11.25">
      <c r="K171" s="15"/>
      <c r="L171" s="15"/>
      <c r="M171" s="15"/>
      <c r="P171" s="5"/>
      <c r="Q171" s="121"/>
      <c r="R171" s="120"/>
      <c r="S171" s="121"/>
    </row>
    <row r="172" spans="11:19" ht="11.25">
      <c r="K172" s="15"/>
      <c r="L172" s="15"/>
      <c r="M172" s="15"/>
      <c r="P172" s="5"/>
      <c r="Q172" s="121"/>
      <c r="R172" s="120"/>
      <c r="S172" s="121"/>
    </row>
    <row r="173" spans="11:19" ht="11.25">
      <c r="K173" s="15"/>
      <c r="L173" s="15"/>
      <c r="M173" s="15"/>
      <c r="P173" s="5"/>
      <c r="Q173" s="121"/>
      <c r="R173" s="120"/>
      <c r="S173" s="121"/>
    </row>
    <row r="174" spans="11:19" ht="11.25">
      <c r="K174" s="15"/>
      <c r="L174" s="15"/>
      <c r="M174" s="15"/>
      <c r="P174" s="5"/>
      <c r="Q174" s="121"/>
      <c r="R174" s="120"/>
      <c r="S174" s="121"/>
    </row>
    <row r="175" spans="11:19" ht="11.25">
      <c r="K175" s="15"/>
      <c r="L175" s="15"/>
      <c r="M175" s="15"/>
      <c r="P175" s="5"/>
      <c r="Q175" s="121"/>
      <c r="R175" s="120"/>
      <c r="S175" s="121"/>
    </row>
    <row r="176" spans="11:19" ht="11.25">
      <c r="K176" s="15"/>
      <c r="L176" s="15"/>
      <c r="M176" s="15"/>
      <c r="Q176" s="120"/>
      <c r="R176" s="120"/>
      <c r="S176" s="121"/>
    </row>
    <row r="177" spans="11:19" ht="11.25">
      <c r="K177" s="15"/>
      <c r="L177" s="15"/>
      <c r="M177" s="15"/>
      <c r="Q177" s="120"/>
      <c r="R177" s="120"/>
      <c r="S177" s="121"/>
    </row>
    <row r="178" spans="11:19" ht="11.25">
      <c r="K178" s="15"/>
      <c r="L178" s="15"/>
      <c r="M178" s="15"/>
      <c r="Q178" s="120"/>
      <c r="R178" s="120"/>
      <c r="S178" s="121"/>
    </row>
    <row r="179" spans="11:19" ht="11.25">
      <c r="K179" s="15"/>
      <c r="L179" s="15"/>
      <c r="M179" s="15"/>
      <c r="Q179" s="120"/>
      <c r="R179" s="120"/>
      <c r="S179" s="121"/>
    </row>
    <row r="180" spans="11:19" ht="11.25">
      <c r="K180" s="15"/>
      <c r="L180" s="15"/>
      <c r="M180" s="15"/>
      <c r="Q180" s="120"/>
      <c r="R180" s="120"/>
      <c r="S180" s="121"/>
    </row>
    <row r="181" spans="11:19" ht="11.25">
      <c r="K181" s="15"/>
      <c r="L181" s="15"/>
      <c r="M181" s="15"/>
      <c r="Q181" s="120"/>
      <c r="R181" s="120"/>
      <c r="S181" s="121"/>
    </row>
    <row r="182" spans="11:19" ht="11.25">
      <c r="K182" s="15"/>
      <c r="L182" s="15"/>
      <c r="M182" s="15"/>
      <c r="Q182" s="120"/>
      <c r="R182" s="120"/>
      <c r="S182" s="121"/>
    </row>
    <row r="183" spans="11:19" ht="11.25">
      <c r="K183" s="15"/>
      <c r="L183" s="15"/>
      <c r="M183" s="15"/>
      <c r="Q183" s="120"/>
      <c r="R183" s="120"/>
      <c r="S183" s="121"/>
    </row>
    <row r="184" spans="11:19" ht="11.25">
      <c r="K184" s="15"/>
      <c r="L184" s="15"/>
      <c r="M184" s="15"/>
      <c r="Q184" s="120"/>
      <c r="R184" s="120"/>
      <c r="S184" s="121"/>
    </row>
    <row r="185" spans="11:19" ht="11.25">
      <c r="K185" s="15"/>
      <c r="L185" s="15"/>
      <c r="M185" s="15"/>
      <c r="Q185" s="120"/>
      <c r="R185" s="120"/>
      <c r="S185" s="121"/>
    </row>
    <row r="186" spans="11:19" ht="11.25">
      <c r="K186" s="15"/>
      <c r="L186" s="15"/>
      <c r="M186" s="15"/>
      <c r="Q186" s="120"/>
      <c r="R186" s="120"/>
      <c r="S186" s="121"/>
    </row>
    <row r="187" spans="11:19" ht="11.25">
      <c r="K187" s="15"/>
      <c r="L187" s="15"/>
      <c r="M187" s="15"/>
      <c r="Q187" s="120"/>
      <c r="R187" s="120"/>
      <c r="S187" s="121"/>
    </row>
    <row r="188" spans="11:19" ht="11.25">
      <c r="K188" s="15"/>
      <c r="L188" s="15"/>
      <c r="M188" s="15"/>
      <c r="Q188" s="120"/>
      <c r="R188" s="120"/>
      <c r="S188" s="121"/>
    </row>
    <row r="189" spans="11:19" ht="11.25">
      <c r="K189" s="15"/>
      <c r="L189" s="15"/>
      <c r="M189" s="15"/>
      <c r="Q189" s="120"/>
      <c r="R189" s="120"/>
      <c r="S189" s="121"/>
    </row>
    <row r="190" spans="11:19" ht="11.25">
      <c r="K190" s="15"/>
      <c r="L190" s="15"/>
      <c r="M190" s="15"/>
      <c r="Q190" s="120"/>
      <c r="R190" s="120"/>
      <c r="S190" s="120"/>
    </row>
    <row r="191" spans="11:19" ht="11.25">
      <c r="K191" s="15"/>
      <c r="L191" s="15"/>
      <c r="M191" s="15"/>
      <c r="Q191" s="120"/>
      <c r="R191" s="120"/>
      <c r="S191" s="120"/>
    </row>
    <row r="192" spans="11:19" ht="11.25">
      <c r="K192" s="15"/>
      <c r="L192" s="15"/>
      <c r="M192" s="15"/>
      <c r="Q192" s="120"/>
      <c r="R192" s="120"/>
      <c r="S192" s="120"/>
    </row>
    <row r="193" spans="11:19" ht="11.25">
      <c r="K193" s="15"/>
      <c r="L193" s="15"/>
      <c r="M193" s="15"/>
      <c r="Q193" s="120"/>
      <c r="R193" s="120"/>
      <c r="S193" s="120"/>
    </row>
    <row r="194" spans="11:19" ht="11.25">
      <c r="K194" s="15"/>
      <c r="L194" s="15"/>
      <c r="M194" s="15"/>
      <c r="Q194" s="120"/>
      <c r="R194" s="120"/>
      <c r="S194" s="120"/>
    </row>
    <row r="195" spans="11:20" ht="11.25">
      <c r="K195" s="5"/>
      <c r="L195" s="5"/>
      <c r="M195" s="15"/>
      <c r="N195" s="5"/>
      <c r="O195" s="5"/>
      <c r="Q195" s="120"/>
      <c r="R195" s="120"/>
      <c r="S195" s="120"/>
      <c r="T195" s="5"/>
    </row>
    <row r="196" spans="11:19" ht="11.25">
      <c r="K196" s="15"/>
      <c r="L196" s="15"/>
      <c r="M196" s="15"/>
      <c r="Q196" s="120"/>
      <c r="R196" s="120"/>
      <c r="S196" s="120"/>
    </row>
    <row r="197" spans="11:19" ht="11.25">
      <c r="K197" s="15"/>
      <c r="L197" s="15"/>
      <c r="M197" s="15"/>
      <c r="Q197" s="120"/>
      <c r="R197" s="120"/>
      <c r="S197" s="120"/>
    </row>
    <row r="198" spans="11:19" ht="11.25">
      <c r="K198" s="15"/>
      <c r="L198" s="15"/>
      <c r="M198" s="15"/>
      <c r="Q198" s="120"/>
      <c r="R198" s="120"/>
      <c r="S198" s="120"/>
    </row>
    <row r="199" spans="1:20" s="5" customFormat="1" ht="29.25" customHeight="1">
      <c r="A199" s="120"/>
      <c r="B199" s="15"/>
      <c r="C199" s="15"/>
      <c r="D199" s="15"/>
      <c r="E199" s="18"/>
      <c r="F199" s="18"/>
      <c r="G199" s="15"/>
      <c r="H199" s="15"/>
      <c r="I199" s="15"/>
      <c r="K199" s="15"/>
      <c r="L199" s="15"/>
      <c r="N199" s="15"/>
      <c r="O199" s="15"/>
      <c r="Q199" s="121"/>
      <c r="R199" s="121"/>
      <c r="S199" s="121"/>
      <c r="T199" s="15"/>
    </row>
    <row r="200" spans="13:19" ht="11.25">
      <c r="M200" s="15"/>
      <c r="Q200" s="120"/>
      <c r="R200" s="120"/>
      <c r="S200" s="120"/>
    </row>
    <row r="201" spans="13:19" ht="11.25">
      <c r="M201" s="15"/>
      <c r="Q201" s="120"/>
      <c r="R201" s="120"/>
      <c r="S201" s="120"/>
    </row>
    <row r="202" spans="13:19" ht="11.25">
      <c r="M202" s="15"/>
      <c r="Q202" s="120"/>
      <c r="R202" s="120"/>
      <c r="S202" s="120"/>
    </row>
    <row r="203" spans="13:17" ht="11.25">
      <c r="M203" s="15"/>
      <c r="Q203" s="15"/>
    </row>
    <row r="204" spans="13:19" ht="11.25">
      <c r="M204" s="15"/>
      <c r="S204" s="5"/>
    </row>
  </sheetData>
  <sheetProtection/>
  <mergeCells count="1">
    <mergeCell ref="G102:J102"/>
  </mergeCells>
  <conditionalFormatting sqref="G102:J102">
    <cfRule type="cellIs" priority="2" dxfId="3" operator="equal" stopIfTrue="1">
      <formula>"Tariefvoorstel voldoet niet"</formula>
    </cfRule>
  </conditionalFormatting>
  <conditionalFormatting sqref="N20:N21">
    <cfRule type="cellIs" priority="2" dxfId="3" operator="equal" stopIfTrue="1">
      <formula>"NORMVOLUME VOLDOET NIET"</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20" r:id="rId1"/>
</worksheet>
</file>

<file path=xl/worksheets/sheet4.xml><?xml version="1.0" encoding="utf-8"?>
<worksheet xmlns="http://schemas.openxmlformats.org/spreadsheetml/2006/main" xmlns:r="http://schemas.openxmlformats.org/officeDocument/2006/relationships">
  <sheetPr>
    <pageSetUpPr fitToPage="1"/>
  </sheetPr>
  <dimension ref="A1:F86"/>
  <sheetViews>
    <sheetView showGridLines="0" showZeros="0" zoomScale="70" zoomScaleNormal="70" zoomScaleSheetLayoutView="40" zoomScalePageLayoutView="0" workbookViewId="0" topLeftCell="A1">
      <pane ySplit="1" topLeftCell="BM2" activePane="bottomLeft" state="frozen"/>
      <selection pane="topLeft" activeCell="C59" sqref="C59"/>
      <selection pane="bottomLeft" activeCell="D68" sqref="D68"/>
    </sheetView>
  </sheetViews>
  <sheetFormatPr defaultColWidth="9.140625" defaultRowHeight="12.75"/>
  <cols>
    <col min="1" max="1" width="7.00390625" style="26" customWidth="1"/>
    <col min="2" max="2" width="3.8515625" style="25" customWidth="1"/>
    <col min="3" max="3" width="5.8515625" style="25" customWidth="1"/>
    <col min="4" max="4" width="187.421875" style="25" customWidth="1"/>
    <col min="5" max="5" width="20.28125" style="25" customWidth="1"/>
    <col min="6" max="6" width="7.00390625" style="25" customWidth="1"/>
    <col min="7" max="16384" width="9.140625" style="25" customWidth="1"/>
  </cols>
  <sheetData>
    <row r="1" spans="1:6" s="23" customFormat="1" ht="28.5" customHeight="1">
      <c r="A1" s="19"/>
      <c r="B1" s="19"/>
      <c r="C1" s="20" t="s">
        <v>12</v>
      </c>
      <c r="D1" s="21"/>
      <c r="E1" s="4" t="s">
        <v>174</v>
      </c>
      <c r="F1" s="22"/>
    </row>
    <row r="2" spans="1:6" ht="12.75">
      <c r="A2" s="24"/>
      <c r="F2" s="88"/>
    </row>
    <row r="3" spans="1:6" ht="15.75">
      <c r="A3" s="24"/>
      <c r="C3" s="216" t="s">
        <v>84</v>
      </c>
      <c r="F3" s="88"/>
    </row>
    <row r="4" spans="1:6" ht="12.75">
      <c r="A4" s="24"/>
      <c r="F4" s="88"/>
    </row>
    <row r="5" spans="1:6" ht="12.75">
      <c r="A5" s="24"/>
      <c r="D5" s="25" t="s">
        <v>87</v>
      </c>
      <c r="F5" s="88"/>
    </row>
    <row r="6" spans="1:6" ht="12.75">
      <c r="A6" s="24"/>
      <c r="D6" s="217" t="s">
        <v>92</v>
      </c>
      <c r="F6" s="88"/>
    </row>
    <row r="7" spans="1:6" ht="12.75">
      <c r="A7" s="24"/>
      <c r="D7" s="393"/>
      <c r="F7" s="88"/>
    </row>
    <row r="8" spans="1:6" ht="12.75">
      <c r="A8" s="24"/>
      <c r="D8" s="393"/>
      <c r="F8" s="88"/>
    </row>
    <row r="9" spans="1:6" ht="12.75">
      <c r="A9" s="24"/>
      <c r="D9" s="393"/>
      <c r="F9" s="88"/>
    </row>
    <row r="10" spans="1:6" ht="12.75">
      <c r="A10" s="24"/>
      <c r="D10" s="217" t="s">
        <v>91</v>
      </c>
      <c r="F10" s="88"/>
    </row>
    <row r="11" spans="1:6" ht="12.75">
      <c r="A11" s="24"/>
      <c r="D11" s="393"/>
      <c r="F11" s="88"/>
    </row>
    <row r="12" spans="1:6" ht="12.75">
      <c r="A12" s="24"/>
      <c r="D12" s="393"/>
      <c r="F12" s="88"/>
    </row>
    <row r="13" spans="1:6" ht="12.75">
      <c r="A13" s="24"/>
      <c r="D13" s="393"/>
      <c r="F13" s="88"/>
    </row>
    <row r="14" spans="1:6" ht="12.75">
      <c r="A14" s="24"/>
      <c r="F14" s="88"/>
    </row>
    <row r="15" spans="1:6" ht="12.75">
      <c r="A15" s="24"/>
      <c r="D15" s="25" t="s">
        <v>88</v>
      </c>
      <c r="F15" s="88"/>
    </row>
    <row r="16" spans="1:6" ht="12.75">
      <c r="A16" s="24"/>
      <c r="D16" s="217" t="s">
        <v>92</v>
      </c>
      <c r="F16" s="88"/>
    </row>
    <row r="17" spans="1:6" ht="12.75">
      <c r="A17" s="24"/>
      <c r="D17" s="393"/>
      <c r="F17" s="88"/>
    </row>
    <row r="18" spans="1:6" ht="12.75">
      <c r="A18" s="24"/>
      <c r="D18" s="393"/>
      <c r="F18" s="88"/>
    </row>
    <row r="19" spans="1:6" ht="12.75">
      <c r="A19" s="24"/>
      <c r="D19" s="393"/>
      <c r="F19" s="88"/>
    </row>
    <row r="20" spans="1:6" ht="12.75">
      <c r="A20" s="24"/>
      <c r="D20" s="217" t="s">
        <v>91</v>
      </c>
      <c r="F20" s="88"/>
    </row>
    <row r="21" spans="1:6" ht="12.75">
      <c r="A21" s="24"/>
      <c r="D21" s="393"/>
      <c r="F21" s="88"/>
    </row>
    <row r="22" spans="1:6" ht="12.75">
      <c r="A22" s="24"/>
      <c r="D22" s="393"/>
      <c r="F22" s="88"/>
    </row>
    <row r="23" spans="1:6" ht="12.75">
      <c r="A23" s="24"/>
      <c r="D23" s="393"/>
      <c r="F23" s="88"/>
    </row>
    <row r="24" spans="1:6" ht="12.75">
      <c r="A24" s="24"/>
      <c r="F24" s="88"/>
    </row>
    <row r="25" spans="1:6" ht="12.75">
      <c r="A25" s="24"/>
      <c r="D25" s="25" t="s">
        <v>89</v>
      </c>
      <c r="F25" s="88"/>
    </row>
    <row r="26" spans="1:6" ht="12.75">
      <c r="A26" s="24"/>
      <c r="D26" s="217" t="s">
        <v>92</v>
      </c>
      <c r="F26" s="88"/>
    </row>
    <row r="27" spans="1:6" ht="12.75">
      <c r="A27" s="24"/>
      <c r="D27" s="393"/>
      <c r="F27" s="88"/>
    </row>
    <row r="28" spans="1:6" ht="12.75">
      <c r="A28" s="24"/>
      <c r="D28" s="393"/>
      <c r="F28" s="88"/>
    </row>
    <row r="29" spans="1:6" ht="12.75">
      <c r="A29" s="24"/>
      <c r="D29" s="393"/>
      <c r="F29" s="88"/>
    </row>
    <row r="30" spans="1:6" ht="12.75">
      <c r="A30" s="24"/>
      <c r="D30" s="217" t="s">
        <v>91</v>
      </c>
      <c r="F30" s="88"/>
    </row>
    <row r="31" spans="1:6" ht="12.75">
      <c r="A31" s="24"/>
      <c r="D31" s="393"/>
      <c r="F31" s="88"/>
    </row>
    <row r="32" spans="1:6" ht="12.75">
      <c r="A32" s="24"/>
      <c r="D32" s="393"/>
      <c r="F32" s="88"/>
    </row>
    <row r="33" spans="1:6" ht="12.75">
      <c r="A33" s="24"/>
      <c r="D33" s="393"/>
      <c r="F33" s="88"/>
    </row>
    <row r="34" spans="1:6" ht="12.75">
      <c r="A34" s="24"/>
      <c r="D34" s="109"/>
      <c r="F34" s="88"/>
    </row>
    <row r="35" spans="1:6" ht="12.75">
      <c r="A35" s="24"/>
      <c r="D35" s="25" t="s">
        <v>90</v>
      </c>
      <c r="F35" s="88"/>
    </row>
    <row r="36" spans="1:6" ht="12.75">
      <c r="A36" s="24"/>
      <c r="D36" s="217" t="s">
        <v>92</v>
      </c>
      <c r="F36" s="88"/>
    </row>
    <row r="37" spans="1:6" ht="12.75">
      <c r="A37" s="24"/>
      <c r="D37" s="393"/>
      <c r="F37" s="88"/>
    </row>
    <row r="38" spans="1:6" ht="12.75">
      <c r="A38" s="24"/>
      <c r="D38" s="393"/>
      <c r="F38" s="88"/>
    </row>
    <row r="39" spans="1:6" ht="12.75">
      <c r="A39" s="24"/>
      <c r="D39" s="393"/>
      <c r="F39" s="88"/>
    </row>
    <row r="40" spans="1:6" ht="12.75">
      <c r="A40" s="24"/>
      <c r="D40" s="217" t="s">
        <v>91</v>
      </c>
      <c r="F40" s="88"/>
    </row>
    <row r="41" spans="1:6" ht="12.75">
      <c r="A41" s="24"/>
      <c r="D41" s="393"/>
      <c r="F41" s="88"/>
    </row>
    <row r="42" spans="1:6" ht="12.75">
      <c r="A42" s="24"/>
      <c r="D42" s="393"/>
      <c r="F42" s="88"/>
    </row>
    <row r="43" spans="1:6" ht="12.75">
      <c r="A43" s="24"/>
      <c r="D43" s="393"/>
      <c r="F43" s="88"/>
    </row>
    <row r="44" spans="1:6" ht="12.75">
      <c r="A44" s="24"/>
      <c r="D44" s="109"/>
      <c r="F44" s="88"/>
    </row>
    <row r="45" spans="1:6" ht="12.75">
      <c r="A45" s="24"/>
      <c r="D45" s="109"/>
      <c r="F45" s="88"/>
    </row>
    <row r="46" spans="1:6" ht="15.75">
      <c r="A46" s="24"/>
      <c r="C46" s="216" t="s">
        <v>83</v>
      </c>
      <c r="F46" s="88"/>
    </row>
    <row r="47" spans="1:6" ht="12.75">
      <c r="A47" s="24"/>
      <c r="F47" s="88"/>
    </row>
    <row r="48" spans="1:6" ht="12.75">
      <c r="A48" s="24"/>
      <c r="D48" s="217" t="s">
        <v>85</v>
      </c>
      <c r="F48" s="88"/>
    </row>
    <row r="49" spans="1:6" ht="12.75">
      <c r="A49" s="24"/>
      <c r="D49" s="393"/>
      <c r="F49" s="88"/>
    </row>
    <row r="50" spans="1:6" ht="12.75">
      <c r="A50" s="24"/>
      <c r="D50" s="393"/>
      <c r="F50" s="88"/>
    </row>
    <row r="51" spans="1:6" ht="12.75">
      <c r="A51" s="24"/>
      <c r="D51" s="393"/>
      <c r="F51" s="88"/>
    </row>
    <row r="52" spans="1:6" ht="12.75">
      <c r="A52" s="24"/>
      <c r="D52" s="217" t="s">
        <v>86</v>
      </c>
      <c r="F52" s="88"/>
    </row>
    <row r="53" spans="1:6" ht="12.75">
      <c r="A53" s="24"/>
      <c r="D53" s="393"/>
      <c r="F53" s="88"/>
    </row>
    <row r="54" spans="1:6" ht="12.75">
      <c r="A54" s="24"/>
      <c r="D54" s="393"/>
      <c r="F54" s="88"/>
    </row>
    <row r="55" spans="1:6" ht="12.75">
      <c r="A55" s="24"/>
      <c r="D55" s="393"/>
      <c r="F55" s="88"/>
    </row>
    <row r="56" spans="1:6" ht="12.75">
      <c r="A56" s="24"/>
      <c r="D56" s="217" t="s">
        <v>82</v>
      </c>
      <c r="F56" s="88"/>
    </row>
    <row r="57" spans="1:6" ht="12.75">
      <c r="A57" s="24"/>
      <c r="D57" s="393"/>
      <c r="F57" s="88"/>
    </row>
    <row r="58" spans="1:6" ht="12.75">
      <c r="A58" s="24"/>
      <c r="D58" s="393"/>
      <c r="F58" s="88"/>
    </row>
    <row r="59" spans="1:6" ht="12.75">
      <c r="A59" s="24"/>
      <c r="D59" s="393"/>
      <c r="F59" s="88"/>
    </row>
    <row r="60" spans="1:6" ht="12.75">
      <c r="A60" s="24"/>
      <c r="D60" s="109"/>
      <c r="F60" s="88"/>
    </row>
    <row r="61" spans="1:6" ht="12.75">
      <c r="A61" s="24"/>
      <c r="F61" s="88"/>
    </row>
    <row r="62" spans="1:6" ht="15.75">
      <c r="A62" s="24"/>
      <c r="C62" s="216" t="s">
        <v>13</v>
      </c>
      <c r="F62" s="88"/>
    </row>
    <row r="63" spans="1:6" ht="12.75">
      <c r="A63" s="24"/>
      <c r="F63" s="88"/>
    </row>
    <row r="64" spans="1:6" ht="12.75">
      <c r="A64" s="24"/>
      <c r="D64" s="393"/>
      <c r="F64" s="88"/>
    </row>
    <row r="65" spans="1:6" ht="12.75">
      <c r="A65" s="24"/>
      <c r="D65" s="393"/>
      <c r="F65" s="88"/>
    </row>
    <row r="66" spans="1:6" ht="12.75">
      <c r="A66" s="24"/>
      <c r="D66" s="393"/>
      <c r="F66" s="88"/>
    </row>
    <row r="67" spans="1:6" ht="12.75">
      <c r="A67" s="24"/>
      <c r="D67" s="393"/>
      <c r="F67" s="88"/>
    </row>
    <row r="68" spans="1:6" ht="12.75">
      <c r="A68" s="24"/>
      <c r="F68" s="88"/>
    </row>
    <row r="69" spans="1:6" ht="12.75">
      <c r="A69" s="24"/>
      <c r="F69" s="88"/>
    </row>
    <row r="70" spans="1:6" ht="15.75">
      <c r="A70" s="24"/>
      <c r="C70" s="216" t="s">
        <v>145</v>
      </c>
      <c r="F70" s="88"/>
    </row>
    <row r="71" spans="1:6" ht="12.75">
      <c r="A71" s="24"/>
      <c r="F71" s="88"/>
    </row>
    <row r="72" spans="1:6" ht="12.75">
      <c r="A72" s="24"/>
      <c r="D72" s="393"/>
      <c r="F72" s="88"/>
    </row>
    <row r="73" spans="1:6" ht="12.75">
      <c r="A73" s="24"/>
      <c r="D73" s="393"/>
      <c r="F73" s="88"/>
    </row>
    <row r="74" spans="1:6" ht="12.75">
      <c r="A74" s="24"/>
      <c r="D74" s="393"/>
      <c r="F74" s="88"/>
    </row>
    <row r="75" spans="1:6" ht="12.75">
      <c r="A75" s="24"/>
      <c r="D75" s="393"/>
      <c r="F75" s="88"/>
    </row>
    <row r="76" spans="1:6" ht="12.75">
      <c r="A76" s="24"/>
      <c r="F76" s="88"/>
    </row>
    <row r="77" spans="1:6" ht="12.75">
      <c r="A77" s="24"/>
      <c r="F77" s="88"/>
    </row>
    <row r="78" spans="1:6" ht="15.75">
      <c r="A78" s="24"/>
      <c r="C78" s="216" t="s">
        <v>14</v>
      </c>
      <c r="F78" s="88"/>
    </row>
    <row r="79" spans="1:6" ht="12.75">
      <c r="A79" s="24"/>
      <c r="F79" s="88"/>
    </row>
    <row r="80" spans="1:6" ht="12.75">
      <c r="A80" s="24"/>
      <c r="D80" s="393"/>
      <c r="F80" s="88"/>
    </row>
    <row r="81" spans="1:6" ht="12.75">
      <c r="A81" s="24"/>
      <c r="D81" s="393"/>
      <c r="F81" s="88"/>
    </row>
    <row r="82" spans="1:6" ht="12.75">
      <c r="A82" s="24"/>
      <c r="D82" s="393"/>
      <c r="F82" s="88"/>
    </row>
    <row r="83" spans="1:6" ht="12.75">
      <c r="A83" s="24"/>
      <c r="D83" s="393"/>
      <c r="F83" s="88"/>
    </row>
    <row r="84" spans="1:6" ht="12.75">
      <c r="A84" s="24"/>
      <c r="F84" s="88"/>
    </row>
    <row r="85" spans="1:6" ht="12.75">
      <c r="A85" s="24"/>
      <c r="F85" s="88"/>
    </row>
    <row r="86" spans="1:6" ht="28.5" customHeight="1">
      <c r="A86" s="24"/>
      <c r="B86" s="88"/>
      <c r="C86" s="88"/>
      <c r="D86" s="88"/>
      <c r="E86" s="88"/>
      <c r="F86" s="88"/>
    </row>
  </sheetData>
  <sheetProtection/>
  <mergeCells count="14">
    <mergeCell ref="D37:D39"/>
    <mergeCell ref="D41:D43"/>
    <mergeCell ref="D80:D83"/>
    <mergeCell ref="D49:D51"/>
    <mergeCell ref="D53:D55"/>
    <mergeCell ref="D57:D59"/>
    <mergeCell ref="D64:D67"/>
    <mergeCell ref="D72:D75"/>
    <mergeCell ref="D31:D33"/>
    <mergeCell ref="D7:D9"/>
    <mergeCell ref="D11:D13"/>
    <mergeCell ref="D17:D19"/>
    <mergeCell ref="D21:D23"/>
    <mergeCell ref="D27:D29"/>
  </mergeCells>
  <printOptions/>
  <pageMargins left="0.7874015748031497" right="0.7874015748031497" top="0.984251968503937" bottom="0.984251968503937" header="0.5118110236220472" footer="0.5118110236220472"/>
  <pageSetup fitToHeight="1" fitToWidth="1"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sheetPr>
    <pageSetUpPr fitToPage="1"/>
  </sheetPr>
  <dimension ref="A1:L29"/>
  <sheetViews>
    <sheetView showGridLines="0" workbookViewId="0" topLeftCell="B1">
      <pane ySplit="1" topLeftCell="BM2" activePane="bottomLeft" state="frozen"/>
      <selection pane="topLeft" activeCell="C59" sqref="C59"/>
      <selection pane="bottomLeft" activeCell="E33" sqref="E33"/>
    </sheetView>
  </sheetViews>
  <sheetFormatPr defaultColWidth="9.140625" defaultRowHeight="12.75"/>
  <cols>
    <col min="1" max="2" width="2.7109375" style="113" customWidth="1"/>
    <col min="3" max="3" width="9.140625" style="113" customWidth="1"/>
    <col min="4" max="4" width="79.00390625" style="113" customWidth="1"/>
    <col min="5" max="5" width="2.7109375" style="113" customWidth="1"/>
    <col min="6" max="6" width="10.421875" style="113" bestFit="1" customWidth="1"/>
    <col min="7" max="7" width="2.7109375" style="113" customWidth="1"/>
    <col min="8" max="8" width="56.57421875" style="113" customWidth="1"/>
    <col min="9" max="10" width="2.7109375" style="113" customWidth="1"/>
    <col min="11" max="16384" width="9.140625" style="113" customWidth="1"/>
  </cols>
  <sheetData>
    <row r="1" spans="1:12" ht="30">
      <c r="A1" s="19"/>
      <c r="B1" s="19"/>
      <c r="C1" s="2" t="s">
        <v>31</v>
      </c>
      <c r="D1" s="2"/>
      <c r="E1" s="20"/>
      <c r="F1" s="21"/>
      <c r="G1" s="4"/>
      <c r="H1" s="371" t="s">
        <v>159</v>
      </c>
      <c r="I1" s="124"/>
      <c r="J1" s="22"/>
      <c r="K1" s="77"/>
      <c r="L1" s="77"/>
    </row>
    <row r="2" spans="1:12" ht="13.5" thickBot="1">
      <c r="A2" s="19"/>
      <c r="B2" s="256"/>
      <c r="C2" s="77"/>
      <c r="D2" s="77"/>
      <c r="E2" s="77"/>
      <c r="F2" s="77"/>
      <c r="G2" s="77"/>
      <c r="H2" s="77"/>
      <c r="I2" s="77"/>
      <c r="J2" s="22"/>
      <c r="K2" s="77"/>
      <c r="L2" s="77"/>
    </row>
    <row r="3" spans="1:12" ht="13.5" thickBot="1">
      <c r="A3" s="19"/>
      <c r="B3" s="256"/>
      <c r="C3" s="257" t="s">
        <v>32</v>
      </c>
      <c r="D3" s="10" t="s">
        <v>33</v>
      </c>
      <c r="E3" s="77"/>
      <c r="F3" s="258" t="s">
        <v>34</v>
      </c>
      <c r="G3" s="259"/>
      <c r="H3" s="258" t="s">
        <v>35</v>
      </c>
      <c r="I3" s="77"/>
      <c r="J3" s="22"/>
      <c r="K3" s="77"/>
      <c r="L3" s="77"/>
    </row>
    <row r="4" spans="1:12" ht="12.75">
      <c r="A4" s="19"/>
      <c r="B4" s="256"/>
      <c r="C4" s="77"/>
      <c r="D4" s="77"/>
      <c r="E4" s="77"/>
      <c r="F4" s="77"/>
      <c r="G4" s="126"/>
      <c r="H4" s="77"/>
      <c r="I4" s="77"/>
      <c r="J4" s="22"/>
      <c r="K4" s="77"/>
      <c r="L4" s="77"/>
    </row>
    <row r="5" spans="1:12" ht="25.5">
      <c r="A5" s="19"/>
      <c r="B5" s="256"/>
      <c r="C5" s="260">
        <v>1</v>
      </c>
      <c r="D5" s="261" t="s">
        <v>139</v>
      </c>
      <c r="E5" s="77"/>
      <c r="F5" s="262" t="s">
        <v>179</v>
      </c>
      <c r="G5" s="126"/>
      <c r="H5" s="372"/>
      <c r="I5" s="77"/>
      <c r="J5" s="22"/>
      <c r="K5" s="77"/>
      <c r="L5" s="77"/>
    </row>
    <row r="6" spans="1:12" ht="25.5">
      <c r="A6" s="19"/>
      <c r="B6" s="256"/>
      <c r="C6" s="260">
        <v>2</v>
      </c>
      <c r="D6" s="261" t="s">
        <v>141</v>
      </c>
      <c r="E6" s="77"/>
      <c r="F6" s="263" t="s">
        <v>179</v>
      </c>
      <c r="G6" s="126"/>
      <c r="H6" s="372"/>
      <c r="I6" s="77"/>
      <c r="J6" s="22"/>
      <c r="K6" s="77"/>
      <c r="L6" s="77"/>
    </row>
    <row r="7" spans="1:12" ht="12.75">
      <c r="A7" s="19"/>
      <c r="B7" s="256"/>
      <c r="C7" s="260">
        <v>3</v>
      </c>
      <c r="D7" s="261" t="s">
        <v>144</v>
      </c>
      <c r="E7" s="77"/>
      <c r="F7" s="263" t="s">
        <v>179</v>
      </c>
      <c r="G7" s="126"/>
      <c r="H7" s="372"/>
      <c r="I7" s="77"/>
      <c r="J7" s="22"/>
      <c r="K7" s="77"/>
      <c r="L7" s="77"/>
    </row>
    <row r="8" spans="1:12" ht="25.5">
      <c r="A8" s="19"/>
      <c r="B8" s="256"/>
      <c r="C8" s="260">
        <v>4</v>
      </c>
      <c r="D8" s="261" t="s">
        <v>93</v>
      </c>
      <c r="E8" s="77"/>
      <c r="F8" s="263" t="s">
        <v>179</v>
      </c>
      <c r="G8" s="264"/>
      <c r="H8" s="372"/>
      <c r="I8" s="77"/>
      <c r="J8" s="22"/>
      <c r="K8" s="77"/>
      <c r="L8" s="77"/>
    </row>
    <row r="9" spans="1:12" ht="13.5" customHeight="1">
      <c r="A9" s="19"/>
      <c r="B9" s="256"/>
      <c r="C9" s="260"/>
      <c r="D9" s="261"/>
      <c r="E9" s="77"/>
      <c r="F9" s="283"/>
      <c r="G9" s="126"/>
      <c r="H9" s="359"/>
      <c r="I9" s="77"/>
      <c r="J9" s="22"/>
      <c r="K9" s="77"/>
      <c r="L9" s="77"/>
    </row>
    <row r="10" spans="1:12" ht="13.5" customHeight="1">
      <c r="A10" s="19"/>
      <c r="B10" s="256"/>
      <c r="C10" s="260"/>
      <c r="D10" s="265" t="s">
        <v>75</v>
      </c>
      <c r="E10" s="77"/>
      <c r="F10" s="282"/>
      <c r="G10" s="126"/>
      <c r="H10" s="360"/>
      <c r="I10" s="77"/>
      <c r="J10" s="22"/>
      <c r="K10" s="77"/>
      <c r="L10" s="77"/>
    </row>
    <row r="11" spans="1:12" ht="12.75" customHeight="1">
      <c r="A11" s="19"/>
      <c r="B11" s="256"/>
      <c r="C11" s="260">
        <v>5</v>
      </c>
      <c r="D11" s="261" t="s">
        <v>98</v>
      </c>
      <c r="E11" s="77"/>
      <c r="F11" s="373" t="s">
        <v>179</v>
      </c>
      <c r="G11" s="264"/>
      <c r="H11" s="374"/>
      <c r="I11" s="77"/>
      <c r="J11" s="22"/>
      <c r="K11" s="77"/>
      <c r="L11" s="77"/>
    </row>
    <row r="12" spans="1:12" ht="38.25">
      <c r="A12" s="19"/>
      <c r="B12" s="256"/>
      <c r="C12" s="260">
        <v>6</v>
      </c>
      <c r="D12" s="261" t="s">
        <v>142</v>
      </c>
      <c r="E12" s="77"/>
      <c r="F12" s="263" t="s">
        <v>179</v>
      </c>
      <c r="G12" s="264"/>
      <c r="H12" s="372"/>
      <c r="I12" s="77"/>
      <c r="J12" s="22"/>
      <c r="K12" s="77"/>
      <c r="L12" s="77"/>
    </row>
    <row r="13" spans="1:12" ht="25.5">
      <c r="A13" s="19"/>
      <c r="B13" s="256"/>
      <c r="C13" s="260">
        <v>7</v>
      </c>
      <c r="D13" s="267" t="s">
        <v>155</v>
      </c>
      <c r="E13" s="77"/>
      <c r="F13" s="263" t="s">
        <v>180</v>
      </c>
      <c r="G13" s="264"/>
      <c r="H13" s="372"/>
      <c r="I13" s="77"/>
      <c r="J13" s="22"/>
      <c r="K13" s="77"/>
      <c r="L13" s="77"/>
    </row>
    <row r="14" spans="1:12" ht="12.75">
      <c r="A14" s="19"/>
      <c r="B14" s="256"/>
      <c r="C14" s="260"/>
      <c r="D14" s="267"/>
      <c r="E14" s="77"/>
      <c r="F14" s="26"/>
      <c r="G14" s="126"/>
      <c r="H14" s="359"/>
      <c r="I14" s="77"/>
      <c r="J14" s="22"/>
      <c r="K14" s="77"/>
      <c r="L14" s="77"/>
    </row>
    <row r="15" spans="1:12" ht="12.75">
      <c r="A15" s="19"/>
      <c r="B15" s="256"/>
      <c r="C15" s="260"/>
      <c r="D15" s="265" t="s">
        <v>76</v>
      </c>
      <c r="E15" s="126"/>
      <c r="F15" s="266"/>
      <c r="G15" s="126"/>
      <c r="H15" s="362"/>
      <c r="I15" s="77"/>
      <c r="J15" s="22"/>
      <c r="K15" s="77"/>
      <c r="L15" s="77"/>
    </row>
    <row r="16" spans="1:12" ht="38.25">
      <c r="A16" s="19"/>
      <c r="B16" s="256"/>
      <c r="C16" s="260">
        <v>8</v>
      </c>
      <c r="D16" s="261" t="s">
        <v>143</v>
      </c>
      <c r="E16" s="77"/>
      <c r="F16" s="263" t="s">
        <v>180</v>
      </c>
      <c r="G16" s="264"/>
      <c r="H16" s="372"/>
      <c r="I16" s="77"/>
      <c r="J16" s="22"/>
      <c r="K16" s="77"/>
      <c r="L16" s="77"/>
    </row>
    <row r="17" spans="1:12" ht="25.5">
      <c r="A17" s="19"/>
      <c r="B17" s="256"/>
      <c r="C17" s="260">
        <v>9</v>
      </c>
      <c r="D17" s="261" t="s">
        <v>156</v>
      </c>
      <c r="E17" s="77"/>
      <c r="F17" s="263" t="s">
        <v>180</v>
      </c>
      <c r="G17" s="126"/>
      <c r="H17" s="372"/>
      <c r="I17" s="77"/>
      <c r="J17" s="22"/>
      <c r="K17" s="77"/>
      <c r="L17" s="77"/>
    </row>
    <row r="18" spans="1:12" ht="25.5">
      <c r="A18" s="19"/>
      <c r="B18" s="256"/>
      <c r="C18" s="260">
        <v>10</v>
      </c>
      <c r="D18" s="261" t="s">
        <v>157</v>
      </c>
      <c r="E18" s="77"/>
      <c r="F18" s="263" t="s">
        <v>180</v>
      </c>
      <c r="G18" s="77"/>
      <c r="H18" s="372"/>
      <c r="I18" s="77"/>
      <c r="J18" s="22"/>
      <c r="K18" s="77"/>
      <c r="L18" s="77"/>
    </row>
    <row r="19" spans="1:12" ht="13.5" thickBot="1">
      <c r="A19" s="19"/>
      <c r="B19" s="256"/>
      <c r="C19" s="260"/>
      <c r="D19" s="268"/>
      <c r="E19" s="77"/>
      <c r="F19" s="77"/>
      <c r="G19" s="77"/>
      <c r="H19" s="77"/>
      <c r="I19" s="77"/>
      <c r="J19" s="22"/>
      <c r="K19" s="77"/>
      <c r="L19" s="77"/>
    </row>
    <row r="20" spans="1:12" ht="12.75" customHeight="1">
      <c r="A20" s="19"/>
      <c r="B20" s="256"/>
      <c r="C20" s="279" t="s">
        <v>105</v>
      </c>
      <c r="D20" s="394" t="s">
        <v>178</v>
      </c>
      <c r="E20" s="77"/>
      <c r="F20" s="77"/>
      <c r="G20" s="77"/>
      <c r="H20" s="77"/>
      <c r="I20" s="77"/>
      <c r="J20" s="22"/>
      <c r="K20" s="77"/>
      <c r="L20" s="77"/>
    </row>
    <row r="21" spans="1:12" ht="12.75">
      <c r="A21" s="19"/>
      <c r="B21" s="256"/>
      <c r="C21" s="280"/>
      <c r="D21" s="395"/>
      <c r="E21" s="77"/>
      <c r="F21" s="77"/>
      <c r="G21" s="77"/>
      <c r="H21" s="77"/>
      <c r="I21" s="77"/>
      <c r="J21" s="22"/>
      <c r="K21" s="77"/>
      <c r="L21" s="77"/>
    </row>
    <row r="22" spans="1:12" ht="12.75">
      <c r="A22" s="19"/>
      <c r="B22" s="256"/>
      <c r="C22" s="280"/>
      <c r="D22" s="395"/>
      <c r="E22" s="77"/>
      <c r="F22" s="77"/>
      <c r="G22" s="77"/>
      <c r="H22" s="77"/>
      <c r="I22" s="77"/>
      <c r="J22" s="22"/>
      <c r="K22" s="77"/>
      <c r="L22" s="77"/>
    </row>
    <row r="23" spans="1:12" ht="12.75">
      <c r="A23" s="19"/>
      <c r="B23" s="256"/>
      <c r="C23" s="280"/>
      <c r="D23" s="395"/>
      <c r="E23" s="77"/>
      <c r="F23" s="77"/>
      <c r="G23" s="77"/>
      <c r="H23" s="77"/>
      <c r="I23" s="77"/>
      <c r="J23" s="22"/>
      <c r="K23" s="77"/>
      <c r="L23" s="77"/>
    </row>
    <row r="24" spans="1:12" ht="13.5" thickBot="1">
      <c r="A24" s="19"/>
      <c r="B24" s="256"/>
      <c r="C24" s="281"/>
      <c r="D24" s="396"/>
      <c r="E24" s="77"/>
      <c r="F24" s="77"/>
      <c r="G24" s="77"/>
      <c r="H24" s="77"/>
      <c r="I24" s="77"/>
      <c r="J24" s="22"/>
      <c r="K24" s="77"/>
      <c r="L24" s="77"/>
    </row>
    <row r="25" spans="1:12" ht="13.5" thickBot="1">
      <c r="A25" s="19"/>
      <c r="B25" s="256"/>
      <c r="C25" s="260"/>
      <c r="D25" s="278"/>
      <c r="E25" s="77"/>
      <c r="F25" s="77"/>
      <c r="G25" s="77"/>
      <c r="H25" s="77"/>
      <c r="I25" s="77"/>
      <c r="J25" s="22"/>
      <c r="K25" s="77"/>
      <c r="L25" s="77"/>
    </row>
    <row r="26" spans="1:12" ht="26.25" thickBot="1">
      <c r="A26" s="19"/>
      <c r="B26" s="256"/>
      <c r="C26" s="269" t="s">
        <v>106</v>
      </c>
      <c r="D26" s="270" t="s">
        <v>160</v>
      </c>
      <c r="E26" s="77"/>
      <c r="F26" s="77"/>
      <c r="G26" s="77"/>
      <c r="H26" s="77"/>
      <c r="I26" s="77"/>
      <c r="J26" s="22"/>
      <c r="K26" s="77"/>
      <c r="L26" s="77"/>
    </row>
    <row r="27" spans="1:12" ht="12.75">
      <c r="A27" s="19"/>
      <c r="B27" s="256"/>
      <c r="C27" s="260"/>
      <c r="D27" s="268"/>
      <c r="E27" s="77"/>
      <c r="F27" s="77"/>
      <c r="G27" s="77"/>
      <c r="H27" s="77"/>
      <c r="I27" s="77"/>
      <c r="J27" s="22"/>
      <c r="K27" s="77"/>
      <c r="L27" s="77"/>
    </row>
    <row r="28" spans="1:12" ht="31.5" customHeight="1">
      <c r="A28" s="22"/>
      <c r="B28" s="22"/>
      <c r="C28" s="22"/>
      <c r="D28" s="22"/>
      <c r="E28" s="22"/>
      <c r="F28" s="22"/>
      <c r="G28" s="22"/>
      <c r="H28" s="22"/>
      <c r="I28" s="22"/>
      <c r="J28" s="22"/>
      <c r="K28" s="77"/>
      <c r="L28" s="77"/>
    </row>
    <row r="29" spans="1:12" ht="12.75">
      <c r="A29" s="77"/>
      <c r="B29" s="77"/>
      <c r="C29" s="77"/>
      <c r="D29" s="77"/>
      <c r="E29" s="77"/>
      <c r="F29" s="77"/>
      <c r="G29" s="77"/>
      <c r="H29" s="77"/>
      <c r="I29" s="77"/>
      <c r="J29" s="77"/>
      <c r="K29" s="77"/>
      <c r="L29" s="77"/>
    </row>
  </sheetData>
  <sheetProtection/>
  <mergeCells count="1">
    <mergeCell ref="D20:D24"/>
  </mergeCells>
  <conditionalFormatting sqref="H15:H17 H5:H12">
    <cfRule type="expression" priority="1" dxfId="1" stopIfTrue="1">
      <formula>F5="nee"</formula>
    </cfRule>
  </conditionalFormatting>
  <conditionalFormatting sqref="H13:H14 H18">
    <cfRule type="expression" priority="2" dxfId="1" stopIfTrue="1">
      <formula>F13="ja"</formula>
    </cfRule>
  </conditionalFormatting>
  <conditionalFormatting sqref="F5 F9:F10">
    <cfRule type="cellIs" priority="3" dxfId="0" operator="equal" stopIfTrue="1">
      <formula>"ja"</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X59"/>
  <sheetViews>
    <sheetView showGridLines="0" tabSelected="1" zoomScalePageLayoutView="0" workbookViewId="0" topLeftCell="A1">
      <selection activeCell="J21" sqref="J21:R24"/>
    </sheetView>
  </sheetViews>
  <sheetFormatPr defaultColWidth="9.140625" defaultRowHeight="12.75"/>
  <cols>
    <col min="1" max="1" width="3.57421875" style="74" customWidth="1"/>
    <col min="2" max="2" width="2.7109375" style="74" customWidth="1"/>
    <col min="3" max="7" width="9.140625" style="74" customWidth="1"/>
    <col min="8" max="8" width="12.140625" style="74" customWidth="1"/>
    <col min="9" max="9" width="3.57421875" style="74" customWidth="1"/>
    <col min="10" max="10" width="12.28125" style="74" bestFit="1" customWidth="1"/>
    <col min="11" max="18" width="9.140625" style="74" customWidth="1"/>
    <col min="19" max="19" width="4.00390625" style="74" customWidth="1"/>
    <col min="20" max="20" width="4.140625" style="74" customWidth="1"/>
    <col min="21" max="16384" width="9.140625" style="74" customWidth="1"/>
  </cols>
  <sheetData>
    <row r="1" spans="1:20" ht="30">
      <c r="A1" s="19"/>
      <c r="B1" s="20" t="s">
        <v>99</v>
      </c>
      <c r="C1" s="20"/>
      <c r="D1" s="20"/>
      <c r="E1" s="21"/>
      <c r="F1" s="4"/>
      <c r="G1" s="22"/>
      <c r="H1" s="22"/>
      <c r="I1" s="22"/>
      <c r="J1" s="22"/>
      <c r="K1" s="22"/>
      <c r="L1" s="22"/>
      <c r="M1" s="22"/>
      <c r="N1" s="22"/>
      <c r="O1" s="22"/>
      <c r="P1" s="22"/>
      <c r="Q1" s="22"/>
      <c r="R1" s="22"/>
      <c r="S1" s="22"/>
      <c r="T1" s="22"/>
    </row>
    <row r="2" spans="1:23" ht="12.75">
      <c r="A2" s="271"/>
      <c r="B2" s="72"/>
      <c r="T2" s="22"/>
      <c r="W2" s="306"/>
    </row>
    <row r="3" spans="1:23" ht="12.75">
      <c r="A3" s="271"/>
      <c r="B3" s="72"/>
      <c r="C3" s="307" t="s">
        <v>130</v>
      </c>
      <c r="H3" s="74" t="s">
        <v>115</v>
      </c>
      <c r="J3" s="319">
        <v>174064371.4121999</v>
      </c>
      <c r="K3" s="309"/>
      <c r="T3" s="22"/>
      <c r="W3" s="306"/>
    </row>
    <row r="4" spans="1:20" s="26" customFormat="1" ht="12.75">
      <c r="A4" s="271"/>
      <c r="C4" s="304"/>
      <c r="D4" s="304"/>
      <c r="E4" s="304"/>
      <c r="F4" s="304"/>
      <c r="G4" s="304"/>
      <c r="H4" s="304"/>
      <c r="J4" s="305"/>
      <c r="T4" s="22"/>
    </row>
    <row r="5" spans="1:20" ht="12.75">
      <c r="A5" s="271"/>
      <c r="B5" s="272" t="s">
        <v>100</v>
      </c>
      <c r="C5" s="397" t="s">
        <v>116</v>
      </c>
      <c r="D5" s="397"/>
      <c r="E5" s="397"/>
      <c r="F5" s="397"/>
      <c r="G5" s="397"/>
      <c r="H5" s="397"/>
      <c r="J5" s="412">
        <v>0.1749617724844244</v>
      </c>
      <c r="K5" s="413"/>
      <c r="N5" s="306"/>
      <c r="T5" s="22"/>
    </row>
    <row r="6" spans="1:23" ht="12.75">
      <c r="A6" s="271"/>
      <c r="B6" s="272"/>
      <c r="C6" s="397"/>
      <c r="D6" s="397"/>
      <c r="E6" s="397"/>
      <c r="F6" s="397"/>
      <c r="G6" s="397"/>
      <c r="H6" s="397"/>
      <c r="J6" s="414"/>
      <c r="K6" s="415"/>
      <c r="M6" s="308"/>
      <c r="N6" s="308"/>
      <c r="T6" s="22"/>
      <c r="W6" s="306"/>
    </row>
    <row r="7" spans="1:20" ht="12.75">
      <c r="A7" s="271"/>
      <c r="B7" s="272"/>
      <c r="C7" s="397"/>
      <c r="D7" s="397"/>
      <c r="E7" s="397"/>
      <c r="F7" s="397"/>
      <c r="G7" s="397"/>
      <c r="H7" s="397"/>
      <c r="J7" s="414"/>
      <c r="K7" s="415"/>
      <c r="M7" s="308"/>
      <c r="N7" s="308"/>
      <c r="T7" s="22"/>
    </row>
    <row r="8" spans="1:20" ht="12.75" customHeight="1">
      <c r="A8" s="271"/>
      <c r="B8" s="272"/>
      <c r="C8" s="397"/>
      <c r="D8" s="397"/>
      <c r="E8" s="397"/>
      <c r="F8" s="397"/>
      <c r="G8" s="397"/>
      <c r="H8" s="397"/>
      <c r="J8" s="416"/>
      <c r="K8" s="417"/>
      <c r="M8" s="306"/>
      <c r="N8" s="306"/>
      <c r="T8" s="22"/>
    </row>
    <row r="9" spans="1:20" ht="12.75" customHeight="1">
      <c r="A9" s="271"/>
      <c r="B9" s="272"/>
      <c r="C9" s="303"/>
      <c r="D9" s="303"/>
      <c r="E9" s="303"/>
      <c r="F9" s="303"/>
      <c r="G9" s="303"/>
      <c r="H9" s="303"/>
      <c r="T9" s="22"/>
    </row>
    <row r="10" spans="1:20" ht="12.75">
      <c r="A10" s="271"/>
      <c r="B10" s="272" t="s">
        <v>128</v>
      </c>
      <c r="C10" s="397" t="s">
        <v>102</v>
      </c>
      <c r="D10" s="397"/>
      <c r="E10" s="397"/>
      <c r="F10" s="397"/>
      <c r="G10" s="397"/>
      <c r="H10" s="397"/>
      <c r="J10" s="418" t="s">
        <v>181</v>
      </c>
      <c r="K10" s="419"/>
      <c r="L10" s="419"/>
      <c r="M10" s="419"/>
      <c r="N10" s="419"/>
      <c r="O10" s="419"/>
      <c r="P10" s="419"/>
      <c r="Q10" s="419"/>
      <c r="R10" s="420"/>
      <c r="T10" s="22"/>
    </row>
    <row r="11" spans="1:20" ht="12.75">
      <c r="A11" s="271"/>
      <c r="B11" s="272"/>
      <c r="C11" s="397"/>
      <c r="D11" s="397"/>
      <c r="E11" s="397"/>
      <c r="F11" s="397"/>
      <c r="G11" s="397"/>
      <c r="H11" s="397"/>
      <c r="J11" s="421"/>
      <c r="K11" s="422"/>
      <c r="L11" s="422"/>
      <c r="M11" s="422"/>
      <c r="N11" s="422"/>
      <c r="O11" s="422"/>
      <c r="P11" s="422"/>
      <c r="Q11" s="422"/>
      <c r="R11" s="423"/>
      <c r="T11" s="22"/>
    </row>
    <row r="12" spans="1:20" ht="12.75" customHeight="1">
      <c r="A12" s="271"/>
      <c r="B12" s="272"/>
      <c r="C12" s="397"/>
      <c r="D12" s="397"/>
      <c r="E12" s="397"/>
      <c r="F12" s="397"/>
      <c r="G12" s="397"/>
      <c r="H12" s="397"/>
      <c r="J12" s="421"/>
      <c r="K12" s="422"/>
      <c r="L12" s="422"/>
      <c r="M12" s="422"/>
      <c r="N12" s="422"/>
      <c r="O12" s="422"/>
      <c r="P12" s="422"/>
      <c r="Q12" s="422"/>
      <c r="R12" s="423"/>
      <c r="T12" s="22"/>
    </row>
    <row r="13" spans="1:20" ht="12.75">
      <c r="A13" s="271"/>
      <c r="B13" s="272"/>
      <c r="C13" s="397"/>
      <c r="D13" s="397"/>
      <c r="E13" s="397"/>
      <c r="F13" s="397"/>
      <c r="G13" s="397"/>
      <c r="H13" s="397"/>
      <c r="J13" s="424"/>
      <c r="K13" s="425"/>
      <c r="L13" s="425"/>
      <c r="M13" s="425"/>
      <c r="N13" s="425"/>
      <c r="O13" s="425"/>
      <c r="P13" s="425"/>
      <c r="Q13" s="425"/>
      <c r="R13" s="426"/>
      <c r="T13" s="22"/>
    </row>
    <row r="14" spans="1:20" ht="12.75">
      <c r="A14" s="271"/>
      <c r="B14" s="272"/>
      <c r="R14" s="72"/>
      <c r="T14" s="22"/>
    </row>
    <row r="15" spans="1:20" ht="12.75" customHeight="1">
      <c r="A15" s="271"/>
      <c r="B15" s="272" t="s">
        <v>129</v>
      </c>
      <c r="C15" s="397" t="s">
        <v>152</v>
      </c>
      <c r="D15" s="397"/>
      <c r="E15" s="397"/>
      <c r="F15" s="397"/>
      <c r="G15" s="397"/>
      <c r="H15" s="74" t="s">
        <v>138</v>
      </c>
      <c r="J15" s="370">
        <f>2600341.69944911/2</f>
        <v>1300170.849724555</v>
      </c>
      <c r="K15" s="369"/>
      <c r="L15" s="369"/>
      <c r="M15" s="369"/>
      <c r="N15" s="369"/>
      <c r="O15" s="369"/>
      <c r="P15" s="369"/>
      <c r="Q15" s="369"/>
      <c r="R15" s="369"/>
      <c r="T15" s="22"/>
    </row>
    <row r="16" spans="1:20" ht="12.75">
      <c r="A16" s="271"/>
      <c r="B16" s="272"/>
      <c r="C16" s="397"/>
      <c r="D16" s="397"/>
      <c r="E16" s="397"/>
      <c r="F16" s="397"/>
      <c r="G16" s="397"/>
      <c r="H16" s="358"/>
      <c r="J16" s="369"/>
      <c r="K16" s="369"/>
      <c r="L16" s="369"/>
      <c r="M16" s="369"/>
      <c r="N16" s="369"/>
      <c r="O16" s="369"/>
      <c r="P16" s="369"/>
      <c r="Q16" s="369"/>
      <c r="R16" s="369"/>
      <c r="T16" s="22"/>
    </row>
    <row r="17" spans="1:20" ht="12.75">
      <c r="A17" s="271"/>
      <c r="B17" s="272"/>
      <c r="R17" s="72"/>
      <c r="T17" s="22"/>
    </row>
    <row r="18" spans="1:20" ht="12.75" customHeight="1">
      <c r="A18" s="271"/>
      <c r="B18" s="272" t="s">
        <v>151</v>
      </c>
      <c r="C18" s="397" t="s">
        <v>154</v>
      </c>
      <c r="D18" s="397"/>
      <c r="E18" s="397"/>
      <c r="F18" s="397"/>
      <c r="G18" s="397"/>
      <c r="H18" s="74" t="s">
        <v>138</v>
      </c>
      <c r="J18" s="406" t="s">
        <v>182</v>
      </c>
      <c r="K18" s="407"/>
      <c r="L18" s="407"/>
      <c r="M18" s="407"/>
      <c r="N18" s="407"/>
      <c r="O18" s="407"/>
      <c r="P18" s="407"/>
      <c r="Q18" s="407"/>
      <c r="R18" s="408"/>
      <c r="T18" s="22"/>
    </row>
    <row r="19" spans="1:20" ht="51" customHeight="1">
      <c r="A19" s="271"/>
      <c r="B19" s="272"/>
      <c r="C19" s="397"/>
      <c r="D19" s="397"/>
      <c r="E19" s="397"/>
      <c r="F19" s="397"/>
      <c r="G19" s="397"/>
      <c r="H19" s="358"/>
      <c r="J19" s="409"/>
      <c r="K19" s="410"/>
      <c r="L19" s="410"/>
      <c r="M19" s="410"/>
      <c r="N19" s="410"/>
      <c r="O19" s="410"/>
      <c r="P19" s="410"/>
      <c r="Q19" s="410"/>
      <c r="R19" s="411"/>
      <c r="T19" s="22"/>
    </row>
    <row r="20" spans="1:20" ht="12.75">
      <c r="A20" s="271"/>
      <c r="B20" s="272"/>
      <c r="C20" s="303"/>
      <c r="D20" s="303"/>
      <c r="E20" s="303"/>
      <c r="F20" s="303"/>
      <c r="G20" s="303"/>
      <c r="H20" s="303"/>
      <c r="J20" s="318"/>
      <c r="K20" s="317"/>
      <c r="L20" s="317"/>
      <c r="M20" s="317"/>
      <c r="N20" s="317"/>
      <c r="O20" s="317"/>
      <c r="P20" s="317"/>
      <c r="Q20" s="317"/>
      <c r="R20" s="318"/>
      <c r="T20" s="22"/>
    </row>
    <row r="21" spans="1:22" ht="12.75" customHeight="1">
      <c r="A21" s="271"/>
      <c r="B21" s="272" t="s">
        <v>101</v>
      </c>
      <c r="C21" s="397" t="s">
        <v>108</v>
      </c>
      <c r="D21" s="397"/>
      <c r="E21" s="397"/>
      <c r="F21" s="397"/>
      <c r="G21" s="397"/>
      <c r="H21" s="397"/>
      <c r="J21" s="398" t="s">
        <v>183</v>
      </c>
      <c r="K21" s="399"/>
      <c r="L21" s="399"/>
      <c r="M21" s="399"/>
      <c r="N21" s="399"/>
      <c r="O21" s="399"/>
      <c r="P21" s="399"/>
      <c r="Q21" s="399"/>
      <c r="R21" s="400"/>
      <c r="T21" s="22"/>
      <c r="V21" s="306"/>
    </row>
    <row r="22" spans="1:24" ht="12.75">
      <c r="A22" s="271"/>
      <c r="B22" s="272"/>
      <c r="C22" s="397"/>
      <c r="D22" s="397"/>
      <c r="E22" s="397"/>
      <c r="F22" s="397"/>
      <c r="G22" s="397"/>
      <c r="H22" s="397"/>
      <c r="J22" s="385"/>
      <c r="K22" s="401"/>
      <c r="L22" s="401"/>
      <c r="M22" s="401"/>
      <c r="N22" s="401"/>
      <c r="O22" s="401"/>
      <c r="P22" s="401"/>
      <c r="Q22" s="401"/>
      <c r="R22" s="402"/>
      <c r="S22" s="26"/>
      <c r="T22" s="22"/>
      <c r="U22" s="26"/>
      <c r="V22" s="26"/>
      <c r="W22" s="26"/>
      <c r="X22" s="26"/>
    </row>
    <row r="23" spans="1:24" ht="12.75">
      <c r="A23" s="271"/>
      <c r="B23" s="272"/>
      <c r="C23" s="397"/>
      <c r="D23" s="397"/>
      <c r="E23" s="397"/>
      <c r="F23" s="397"/>
      <c r="G23" s="397"/>
      <c r="H23" s="397"/>
      <c r="J23" s="385"/>
      <c r="K23" s="401"/>
      <c r="L23" s="401"/>
      <c r="M23" s="401"/>
      <c r="N23" s="401"/>
      <c r="O23" s="401"/>
      <c r="P23" s="401"/>
      <c r="Q23" s="401"/>
      <c r="R23" s="402"/>
      <c r="S23" s="26"/>
      <c r="T23" s="22"/>
      <c r="U23" s="26"/>
      <c r="V23" s="26"/>
      <c r="W23" s="26"/>
      <c r="X23" s="26"/>
    </row>
    <row r="24" spans="1:24" ht="12.75">
      <c r="A24" s="271"/>
      <c r="B24" s="72"/>
      <c r="C24" s="397"/>
      <c r="D24" s="397"/>
      <c r="E24" s="397"/>
      <c r="F24" s="397"/>
      <c r="G24" s="397"/>
      <c r="H24" s="397"/>
      <c r="J24" s="403"/>
      <c r="K24" s="404"/>
      <c r="L24" s="404"/>
      <c r="M24" s="404"/>
      <c r="N24" s="404"/>
      <c r="O24" s="404"/>
      <c r="P24" s="404"/>
      <c r="Q24" s="404"/>
      <c r="R24" s="405"/>
      <c r="S24" s="26"/>
      <c r="T24" s="22"/>
      <c r="U24" s="26"/>
      <c r="V24" s="273"/>
      <c r="W24" s="26"/>
      <c r="X24" s="26"/>
    </row>
    <row r="25" spans="1:24" ht="12.75">
      <c r="A25" s="271"/>
      <c r="B25" s="72"/>
      <c r="N25" s="274"/>
      <c r="O25" s="274"/>
      <c r="P25" s="274"/>
      <c r="Q25" s="274"/>
      <c r="R25" s="275"/>
      <c r="S25" s="26"/>
      <c r="T25" s="22"/>
      <c r="U25" s="26"/>
      <c r="V25" s="26"/>
      <c r="W25" s="26"/>
      <c r="X25" s="26"/>
    </row>
    <row r="26" spans="1:24" ht="12.75">
      <c r="A26" s="271"/>
      <c r="B26" s="272" t="s">
        <v>107</v>
      </c>
      <c r="C26" s="397" t="s">
        <v>117</v>
      </c>
      <c r="D26" s="397"/>
      <c r="E26" s="397"/>
      <c r="F26" s="397"/>
      <c r="G26" s="397"/>
      <c r="H26" s="397"/>
      <c r="J26" s="398" t="s">
        <v>183</v>
      </c>
      <c r="K26" s="399"/>
      <c r="L26" s="399"/>
      <c r="M26" s="399"/>
      <c r="N26" s="399"/>
      <c r="O26" s="399"/>
      <c r="P26" s="399"/>
      <c r="Q26" s="399"/>
      <c r="R26" s="400"/>
      <c r="S26" s="26"/>
      <c r="T26" s="22"/>
      <c r="U26" s="26"/>
      <c r="V26" s="26"/>
      <c r="W26" s="26"/>
      <c r="X26" s="26"/>
    </row>
    <row r="27" spans="1:24" ht="12.75">
      <c r="A27" s="271"/>
      <c r="B27" s="272"/>
      <c r="C27" s="397"/>
      <c r="D27" s="397"/>
      <c r="E27" s="397"/>
      <c r="F27" s="397"/>
      <c r="G27" s="397"/>
      <c r="H27" s="397"/>
      <c r="J27" s="385"/>
      <c r="K27" s="401"/>
      <c r="L27" s="401"/>
      <c r="M27" s="401"/>
      <c r="N27" s="401"/>
      <c r="O27" s="401"/>
      <c r="P27" s="401"/>
      <c r="Q27" s="401"/>
      <c r="R27" s="402"/>
      <c r="T27" s="22"/>
      <c r="U27" s="26"/>
      <c r="V27" s="276"/>
      <c r="W27" s="26"/>
      <c r="X27" s="26"/>
    </row>
    <row r="28" spans="1:24" ht="12.75">
      <c r="A28" s="271"/>
      <c r="B28" s="272"/>
      <c r="C28" s="397"/>
      <c r="D28" s="397"/>
      <c r="E28" s="397"/>
      <c r="F28" s="397"/>
      <c r="G28" s="397"/>
      <c r="H28" s="397"/>
      <c r="J28" s="385"/>
      <c r="K28" s="401"/>
      <c r="L28" s="401"/>
      <c r="M28" s="401"/>
      <c r="N28" s="401"/>
      <c r="O28" s="401"/>
      <c r="P28" s="401"/>
      <c r="Q28" s="401"/>
      <c r="R28" s="402"/>
      <c r="S28" s="33"/>
      <c r="T28" s="22"/>
      <c r="U28" s="33"/>
      <c r="V28" s="33"/>
      <c r="W28" s="26"/>
      <c r="X28" s="26"/>
    </row>
    <row r="29" spans="1:24" ht="12.75">
      <c r="A29" s="271"/>
      <c r="B29" s="72"/>
      <c r="C29" s="397"/>
      <c r="D29" s="397"/>
      <c r="E29" s="397"/>
      <c r="F29" s="397"/>
      <c r="G29" s="397"/>
      <c r="H29" s="397"/>
      <c r="J29" s="403"/>
      <c r="K29" s="404"/>
      <c r="L29" s="404"/>
      <c r="M29" s="404"/>
      <c r="N29" s="404"/>
      <c r="O29" s="404"/>
      <c r="P29" s="404"/>
      <c r="Q29" s="404"/>
      <c r="R29" s="405"/>
      <c r="S29" s="33"/>
      <c r="T29" s="22"/>
      <c r="U29" s="33"/>
      <c r="V29" s="33"/>
      <c r="W29" s="26"/>
      <c r="X29" s="26"/>
    </row>
    <row r="30" spans="1:24" ht="12.75">
      <c r="A30" s="271"/>
      <c r="B30" s="72"/>
      <c r="N30" s="275"/>
      <c r="O30" s="275"/>
      <c r="P30" s="275"/>
      <c r="Q30" s="275"/>
      <c r="R30" s="275"/>
      <c r="S30" s="33"/>
      <c r="T30" s="22"/>
      <c r="U30" s="33"/>
      <c r="V30" s="33"/>
      <c r="W30" s="26"/>
      <c r="X30" s="26"/>
    </row>
    <row r="31" spans="1:24" ht="12.75">
      <c r="A31" s="271"/>
      <c r="B31" s="271"/>
      <c r="C31" s="22"/>
      <c r="D31" s="22"/>
      <c r="E31" s="22"/>
      <c r="F31" s="22"/>
      <c r="G31" s="22"/>
      <c r="H31" s="22"/>
      <c r="I31" s="22"/>
      <c r="J31" s="22"/>
      <c r="K31" s="22"/>
      <c r="L31" s="22"/>
      <c r="M31" s="22"/>
      <c r="N31" s="22"/>
      <c r="O31" s="22"/>
      <c r="P31" s="22"/>
      <c r="Q31" s="22"/>
      <c r="R31" s="22"/>
      <c r="S31" s="22"/>
      <c r="T31" s="22"/>
      <c r="U31" s="33"/>
      <c r="V31" s="33"/>
      <c r="W31" s="26"/>
      <c r="X31" s="26"/>
    </row>
    <row r="32" spans="1:24" ht="12.75">
      <c r="A32" s="72"/>
      <c r="B32" s="72"/>
      <c r="I32" s="33"/>
      <c r="J32" s="33"/>
      <c r="K32" s="33"/>
      <c r="L32" s="33"/>
      <c r="M32" s="33"/>
      <c r="N32" s="33"/>
      <c r="O32" s="33"/>
      <c r="P32" s="33"/>
      <c r="Q32" s="33"/>
      <c r="R32" s="33"/>
      <c r="S32" s="33"/>
      <c r="T32" s="33"/>
      <c r="U32" s="33"/>
      <c r="V32" s="33"/>
      <c r="W32" s="26"/>
      <c r="X32" s="26"/>
    </row>
    <row r="33" spans="1:24" ht="12.75">
      <c r="A33" s="72"/>
      <c r="B33" s="72"/>
      <c r="I33" s="33"/>
      <c r="J33" s="33"/>
      <c r="K33" s="33"/>
      <c r="L33" s="33"/>
      <c r="M33" s="33"/>
      <c r="N33" s="33"/>
      <c r="O33" s="33"/>
      <c r="P33" s="33"/>
      <c r="Q33" s="33"/>
      <c r="R33" s="33"/>
      <c r="T33" s="33"/>
      <c r="U33" s="33"/>
      <c r="V33" s="33"/>
      <c r="W33" s="26"/>
      <c r="X33" s="26"/>
    </row>
    <row r="34" spans="1:24" ht="12.75">
      <c r="A34" s="72"/>
      <c r="B34" s="72"/>
      <c r="I34" s="33"/>
      <c r="J34" s="33"/>
      <c r="K34" s="33"/>
      <c r="L34" s="33"/>
      <c r="M34" s="33"/>
      <c r="N34" s="33"/>
      <c r="O34" s="33"/>
      <c r="P34" s="33"/>
      <c r="Q34" s="33"/>
      <c r="R34" s="33"/>
      <c r="T34" s="33"/>
      <c r="U34" s="33"/>
      <c r="V34" s="33"/>
      <c r="W34" s="26"/>
      <c r="X34" s="26"/>
    </row>
    <row r="35" spans="1:24" ht="12.75">
      <c r="A35" s="72"/>
      <c r="B35" s="72"/>
      <c r="I35" s="33"/>
      <c r="J35" s="33"/>
      <c r="K35" s="33"/>
      <c r="L35" s="33"/>
      <c r="M35" s="33"/>
      <c r="N35" s="33"/>
      <c r="O35" s="33"/>
      <c r="P35" s="33"/>
      <c r="Q35" s="33"/>
      <c r="R35" s="33"/>
      <c r="T35" s="33"/>
      <c r="U35" s="33"/>
      <c r="V35" s="33"/>
      <c r="W35" s="26"/>
      <c r="X35" s="26"/>
    </row>
    <row r="36" spans="1:24" ht="12.75">
      <c r="A36" s="72"/>
      <c r="B36" s="72"/>
      <c r="I36" s="33"/>
      <c r="J36" s="33"/>
      <c r="K36" s="33"/>
      <c r="L36" s="33"/>
      <c r="M36" s="33"/>
      <c r="N36" s="33"/>
      <c r="O36" s="33"/>
      <c r="P36" s="33"/>
      <c r="Q36" s="33"/>
      <c r="R36" s="33"/>
      <c r="T36" s="33"/>
      <c r="U36" s="33"/>
      <c r="V36" s="33"/>
      <c r="W36" s="26"/>
      <c r="X36" s="26"/>
    </row>
    <row r="37" spans="1:24" ht="12.75">
      <c r="A37" s="72"/>
      <c r="B37" s="72"/>
      <c r="I37" s="33"/>
      <c r="J37" s="33"/>
      <c r="S37" s="33"/>
      <c r="T37" s="33"/>
      <c r="U37" s="33"/>
      <c r="V37" s="33"/>
      <c r="W37" s="26"/>
      <c r="X37" s="26"/>
    </row>
    <row r="38" spans="1:24" ht="12.75">
      <c r="A38" s="72"/>
      <c r="B38" s="72"/>
      <c r="I38" s="33"/>
      <c r="S38" s="33"/>
      <c r="T38" s="33"/>
      <c r="U38" s="33"/>
      <c r="V38" s="33"/>
      <c r="W38" s="26"/>
      <c r="X38" s="26"/>
    </row>
    <row r="39" spans="1:24" ht="12.75">
      <c r="A39" s="72"/>
      <c r="B39" s="72"/>
      <c r="I39" s="33"/>
      <c r="S39" s="33"/>
      <c r="T39" s="33"/>
      <c r="U39" s="33"/>
      <c r="V39" s="33"/>
      <c r="W39" s="26"/>
      <c r="X39" s="26"/>
    </row>
    <row r="40" spans="1:24" ht="12.75">
      <c r="A40" s="72"/>
      <c r="B40" s="72"/>
      <c r="I40" s="33"/>
      <c r="S40" s="33"/>
      <c r="T40" s="33"/>
      <c r="U40" s="33"/>
      <c r="V40" s="33"/>
      <c r="W40" s="26"/>
      <c r="X40" s="26"/>
    </row>
    <row r="41" spans="1:24" ht="12.75">
      <c r="A41" s="72"/>
      <c r="B41" s="72"/>
      <c r="I41" s="33"/>
      <c r="S41" s="33"/>
      <c r="T41" s="33"/>
      <c r="U41" s="33"/>
      <c r="V41" s="33"/>
      <c r="W41" s="26"/>
      <c r="X41" s="26"/>
    </row>
    <row r="42" spans="1:24" ht="12.75">
      <c r="A42" s="72"/>
      <c r="B42" s="72"/>
      <c r="I42" s="33"/>
      <c r="J42" s="33"/>
      <c r="K42" s="33"/>
      <c r="L42" s="33"/>
      <c r="M42" s="33"/>
      <c r="N42" s="33"/>
      <c r="O42" s="33"/>
      <c r="P42" s="33"/>
      <c r="Q42" s="33"/>
      <c r="R42" s="33"/>
      <c r="S42" s="33"/>
      <c r="T42" s="33"/>
      <c r="U42" s="33"/>
      <c r="V42" s="33"/>
      <c r="W42" s="26"/>
      <c r="X42" s="26"/>
    </row>
    <row r="43" spans="1:24" ht="12.75">
      <c r="A43" s="72"/>
      <c r="B43" s="72"/>
      <c r="I43" s="33"/>
      <c r="J43" s="33"/>
      <c r="K43" s="33"/>
      <c r="L43" s="33"/>
      <c r="M43" s="33"/>
      <c r="N43" s="33"/>
      <c r="O43" s="33"/>
      <c r="P43" s="33"/>
      <c r="Q43" s="33"/>
      <c r="R43" s="33"/>
      <c r="S43" s="33"/>
      <c r="T43" s="33"/>
      <c r="U43" s="33"/>
      <c r="V43" s="33"/>
      <c r="W43" s="26"/>
      <c r="X43" s="26"/>
    </row>
    <row r="44" spans="1:24" ht="12.75">
      <c r="A44" s="72"/>
      <c r="B44" s="72"/>
      <c r="I44" s="33"/>
      <c r="J44" s="33"/>
      <c r="K44" s="33"/>
      <c r="L44" s="33"/>
      <c r="M44" s="33"/>
      <c r="N44" s="33"/>
      <c r="O44" s="33"/>
      <c r="P44" s="33"/>
      <c r="Q44" s="33"/>
      <c r="R44" s="33"/>
      <c r="S44" s="33"/>
      <c r="T44" s="33"/>
      <c r="U44" s="33"/>
      <c r="V44" s="33"/>
      <c r="W44" s="26"/>
      <c r="X44" s="26"/>
    </row>
    <row r="45" spans="1:24" ht="12.75">
      <c r="A45" s="72"/>
      <c r="B45" s="72"/>
      <c r="I45" s="33"/>
      <c r="J45" s="33"/>
      <c r="K45" s="33"/>
      <c r="L45" s="33"/>
      <c r="M45" s="33"/>
      <c r="N45" s="33"/>
      <c r="O45" s="33"/>
      <c r="P45" s="33"/>
      <c r="Q45" s="33"/>
      <c r="R45" s="33"/>
      <c r="S45" s="33"/>
      <c r="T45" s="33"/>
      <c r="U45" s="33"/>
      <c r="V45" s="33"/>
      <c r="W45" s="26"/>
      <c r="X45" s="26"/>
    </row>
    <row r="46" spans="1:24" ht="12.75">
      <c r="A46" s="72"/>
      <c r="B46" s="72"/>
      <c r="I46" s="33"/>
      <c r="J46" s="33"/>
      <c r="K46" s="33"/>
      <c r="L46" s="33"/>
      <c r="M46" s="33"/>
      <c r="N46" s="33"/>
      <c r="O46" s="33"/>
      <c r="P46" s="33"/>
      <c r="Q46" s="33"/>
      <c r="R46" s="33"/>
      <c r="S46" s="33"/>
      <c r="T46" s="33"/>
      <c r="U46" s="33"/>
      <c r="V46" s="33"/>
      <c r="W46" s="26"/>
      <c r="X46" s="26"/>
    </row>
    <row r="47" spans="1:24" ht="12.75">
      <c r="A47" s="72"/>
      <c r="B47" s="72"/>
      <c r="I47" s="33"/>
      <c r="J47" s="33"/>
      <c r="K47" s="33"/>
      <c r="L47" s="33"/>
      <c r="M47" s="33"/>
      <c r="N47" s="33"/>
      <c r="O47" s="33"/>
      <c r="P47" s="33"/>
      <c r="Q47" s="33"/>
      <c r="R47" s="33"/>
      <c r="S47" s="33"/>
      <c r="T47" s="33"/>
      <c r="U47" s="33"/>
      <c r="V47" s="33"/>
      <c r="W47" s="26"/>
      <c r="X47" s="26"/>
    </row>
    <row r="48" spans="1:24" ht="12.75">
      <c r="A48" s="72"/>
      <c r="B48" s="72"/>
      <c r="I48" s="33"/>
      <c r="J48" s="33"/>
      <c r="K48" s="33"/>
      <c r="L48" s="33"/>
      <c r="M48" s="33"/>
      <c r="N48" s="33"/>
      <c r="O48" s="33"/>
      <c r="P48" s="33"/>
      <c r="Q48" s="33"/>
      <c r="R48" s="33"/>
      <c r="S48" s="33"/>
      <c r="T48" s="33"/>
      <c r="U48" s="33"/>
      <c r="V48" s="33"/>
      <c r="W48" s="26"/>
      <c r="X48" s="26"/>
    </row>
    <row r="49" spans="1:24" ht="12.75">
      <c r="A49" s="72"/>
      <c r="B49" s="72"/>
      <c r="I49" s="33"/>
      <c r="J49" s="33"/>
      <c r="K49" s="33"/>
      <c r="L49" s="33"/>
      <c r="M49" s="33"/>
      <c r="N49" s="33"/>
      <c r="O49" s="33"/>
      <c r="P49" s="33"/>
      <c r="Q49" s="33"/>
      <c r="R49" s="33"/>
      <c r="S49" s="33"/>
      <c r="T49" s="33"/>
      <c r="U49" s="33"/>
      <c r="V49" s="33"/>
      <c r="W49" s="26"/>
      <c r="X49" s="26"/>
    </row>
    <row r="50" spans="1:24" ht="12.75">
      <c r="A50" s="72"/>
      <c r="B50" s="72"/>
      <c r="I50" s="33"/>
      <c r="J50" s="33"/>
      <c r="K50" s="33"/>
      <c r="L50" s="33"/>
      <c r="M50" s="33"/>
      <c r="N50" s="33"/>
      <c r="O50" s="33"/>
      <c r="P50" s="33"/>
      <c r="Q50" s="33"/>
      <c r="R50" s="33"/>
      <c r="S50" s="26"/>
      <c r="T50" s="26"/>
      <c r="U50" s="26"/>
      <c r="V50" s="26"/>
      <c r="W50" s="26"/>
      <c r="X50" s="26"/>
    </row>
    <row r="51" spans="1:18" ht="12.75">
      <c r="A51" s="72"/>
      <c r="B51" s="72"/>
      <c r="I51" s="33"/>
      <c r="J51" s="33"/>
      <c r="K51" s="33"/>
      <c r="L51" s="33"/>
      <c r="M51" s="33"/>
      <c r="N51" s="33"/>
      <c r="O51" s="33"/>
      <c r="P51" s="33"/>
      <c r="Q51" s="33"/>
      <c r="R51" s="33"/>
    </row>
    <row r="52" spans="1:18" ht="12.75">
      <c r="A52" s="72"/>
      <c r="B52" s="72"/>
      <c r="I52" s="33"/>
      <c r="J52" s="33"/>
      <c r="K52" s="33"/>
      <c r="L52" s="33"/>
      <c r="M52" s="33"/>
      <c r="N52" s="33"/>
      <c r="O52" s="33"/>
      <c r="P52" s="33"/>
      <c r="Q52" s="33"/>
      <c r="R52" s="33"/>
    </row>
    <row r="53" spans="1:18" ht="12.75">
      <c r="A53" s="72"/>
      <c r="B53" s="72"/>
      <c r="I53" s="33"/>
      <c r="J53" s="33"/>
      <c r="K53" s="33"/>
      <c r="L53" s="33"/>
      <c r="M53" s="33"/>
      <c r="N53" s="33"/>
      <c r="O53" s="33"/>
      <c r="P53" s="33"/>
      <c r="Q53" s="33"/>
      <c r="R53" s="33"/>
    </row>
    <row r="54" spans="1:18" ht="12.75">
      <c r="A54" s="72"/>
      <c r="B54" s="72"/>
      <c r="N54" s="26"/>
      <c r="O54" s="26"/>
      <c r="P54" s="26"/>
      <c r="Q54" s="26"/>
      <c r="R54" s="26"/>
    </row>
    <row r="55" spans="1:2" ht="12.75">
      <c r="A55" s="72"/>
      <c r="B55" s="72"/>
    </row>
    <row r="56" ht="12.75">
      <c r="B56" s="72"/>
    </row>
    <row r="57" ht="12.75">
      <c r="B57" s="72"/>
    </row>
    <row r="58" ht="12.75">
      <c r="B58" s="72"/>
    </row>
    <row r="59" ht="12.75">
      <c r="B59" s="72"/>
    </row>
  </sheetData>
  <sheetProtection/>
  <mergeCells count="11">
    <mergeCell ref="J18:R19"/>
    <mergeCell ref="C18:G19"/>
    <mergeCell ref="C5:H8"/>
    <mergeCell ref="J5:K8"/>
    <mergeCell ref="C10:H13"/>
    <mergeCell ref="J10:R13"/>
    <mergeCell ref="C15:G16"/>
    <mergeCell ref="C21:H24"/>
    <mergeCell ref="J21:R24"/>
    <mergeCell ref="C26:H29"/>
    <mergeCell ref="J26:R29"/>
  </mergeCells>
  <printOptions/>
  <pageMargins left="0.7480314960629921" right="0.7480314960629921" top="0.984251968503937" bottom="0.984251968503937" header="0.5118110236220472" footer="0.5118110236220472"/>
  <pageSetup fitToHeight="1" fitToWidth="1"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Ministerie van Economische Zaken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Viren Ajodhia</dc:creator>
  <cp:keywords/>
  <dc:description/>
  <cp:lastModifiedBy>Administrator</cp:lastModifiedBy>
  <cp:lastPrinted>2012-07-27T08:58:08Z</cp:lastPrinted>
  <dcterms:created xsi:type="dcterms:W3CDTF">2001-08-01T08:33:17Z</dcterms:created>
  <dcterms:modified xsi:type="dcterms:W3CDTF">2012-09-25T10:56:23Z</dcterms:modified>
  <cp:category/>
  <cp:version/>
  <cp:contentType/>
  <cp:contentStatus/>
</cp:coreProperties>
</file>